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7992"/>
  </bookViews>
  <sheets>
    <sheet name="28年度" sheetId="2" r:id="rId1"/>
    <sheet name="Sheet1" sheetId="1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62" i="2" l="1"/>
  <c r="D62" i="2"/>
  <c r="H62" i="2" s="1"/>
  <c r="H61" i="2"/>
  <c r="H60" i="2"/>
  <c r="H59" i="2"/>
  <c r="H58" i="2"/>
  <c r="H57" i="2"/>
  <c r="H56" i="2"/>
  <c r="H55" i="2"/>
  <c r="H54" i="2"/>
  <c r="H53" i="2"/>
  <c r="H52" i="2"/>
  <c r="H51" i="2"/>
  <c r="H50" i="2"/>
  <c r="I17" i="2"/>
  <c r="G17" i="2"/>
  <c r="H17" i="2" s="1"/>
  <c r="F17" i="2"/>
  <c r="J17" i="2" s="1"/>
  <c r="L17" i="2" s="1"/>
  <c r="E17" i="2"/>
  <c r="D17" i="2"/>
  <c r="K17" i="2" s="1"/>
  <c r="M17" i="2" s="1"/>
  <c r="C17" i="2"/>
  <c r="B17" i="2"/>
  <c r="M16" i="2"/>
  <c r="K16" i="2"/>
  <c r="J16" i="2"/>
  <c r="L16" i="2" s="1"/>
  <c r="H16" i="2"/>
  <c r="E16" i="2"/>
  <c r="L15" i="2"/>
  <c r="K15" i="2"/>
  <c r="M15" i="2" s="1"/>
  <c r="J15" i="2"/>
  <c r="H15" i="2"/>
  <c r="E15" i="2"/>
  <c r="M14" i="2"/>
  <c r="K14" i="2"/>
  <c r="J14" i="2"/>
  <c r="L14" i="2" s="1"/>
  <c r="H14" i="2"/>
  <c r="E14" i="2"/>
  <c r="L13" i="2"/>
  <c r="K13" i="2"/>
  <c r="M13" i="2" s="1"/>
  <c r="J13" i="2"/>
  <c r="H13" i="2"/>
  <c r="E13" i="2"/>
  <c r="M12" i="2"/>
  <c r="K12" i="2"/>
  <c r="J12" i="2"/>
  <c r="L12" i="2" s="1"/>
  <c r="H12" i="2"/>
  <c r="E12" i="2"/>
  <c r="L11" i="2"/>
  <c r="K11" i="2"/>
  <c r="M11" i="2" s="1"/>
  <c r="J11" i="2"/>
  <c r="H11" i="2"/>
  <c r="E11" i="2"/>
  <c r="M10" i="2"/>
  <c r="K10" i="2"/>
  <c r="J10" i="2"/>
  <c r="L10" i="2" s="1"/>
  <c r="H10" i="2"/>
  <c r="E10" i="2"/>
  <c r="L9" i="2"/>
  <c r="K9" i="2"/>
  <c r="M9" i="2" s="1"/>
  <c r="J9" i="2"/>
  <c r="H9" i="2"/>
  <c r="E9" i="2"/>
  <c r="M8" i="2"/>
  <c r="K8" i="2"/>
  <c r="J8" i="2"/>
  <c r="L8" i="2" s="1"/>
  <c r="H8" i="2"/>
  <c r="E8" i="2"/>
  <c r="L7" i="2"/>
  <c r="K7" i="2"/>
  <c r="M7" i="2" s="1"/>
  <c r="J7" i="2"/>
  <c r="H7" i="2"/>
  <c r="E7" i="2"/>
  <c r="M6" i="2"/>
  <c r="K6" i="2"/>
  <c r="J6" i="2"/>
  <c r="L6" i="2" s="1"/>
  <c r="H6" i="2"/>
  <c r="E6" i="2"/>
  <c r="L5" i="2"/>
  <c r="K5" i="2"/>
  <c r="M5" i="2" s="1"/>
  <c r="J5" i="2"/>
  <c r="H5" i="2"/>
  <c r="E5" i="2"/>
  <c r="H50" i="1" l="1"/>
  <c r="H51" i="1"/>
  <c r="H52" i="1"/>
  <c r="H53" i="1"/>
  <c r="H54" i="1"/>
  <c r="H55" i="1"/>
  <c r="H56" i="1"/>
  <c r="H57" i="1"/>
  <c r="H58" i="1"/>
  <c r="H59" i="1"/>
  <c r="H60" i="1"/>
  <c r="H61" i="1"/>
  <c r="D62" i="1"/>
  <c r="H62" i="1" s="1"/>
  <c r="E62" i="1"/>
  <c r="J13" i="1"/>
  <c r="L13" i="1" s="1"/>
  <c r="I17" i="1"/>
  <c r="G17" i="1"/>
  <c r="H17" i="1"/>
  <c r="F17" i="1"/>
  <c r="D17" i="1"/>
  <c r="K17" i="1"/>
  <c r="C17" i="1"/>
  <c r="E17" i="1" s="1"/>
  <c r="H16" i="1"/>
  <c r="H15" i="1"/>
  <c r="H14" i="1"/>
  <c r="H13" i="1"/>
  <c r="H12" i="1"/>
  <c r="H11" i="1"/>
  <c r="H10" i="1"/>
  <c r="H9" i="1"/>
  <c r="H8" i="1"/>
  <c r="H7" i="1"/>
  <c r="H6" i="1"/>
  <c r="H5" i="1"/>
  <c r="E16" i="1"/>
  <c r="E15" i="1"/>
  <c r="E14" i="1"/>
  <c r="E13" i="1"/>
  <c r="E12" i="1"/>
  <c r="E11" i="1"/>
  <c r="E10" i="1"/>
  <c r="E9" i="1"/>
  <c r="E8" i="1"/>
  <c r="E7" i="1"/>
  <c r="E6" i="1"/>
  <c r="E5" i="1"/>
  <c r="K16" i="1"/>
  <c r="J16" i="1"/>
  <c r="K15" i="1"/>
  <c r="M15" i="1"/>
  <c r="J15" i="1"/>
  <c r="L15" i="1" s="1"/>
  <c r="K14" i="1"/>
  <c r="J14" i="1"/>
  <c r="K13" i="1"/>
  <c r="K12" i="1"/>
  <c r="M12" i="1" s="1"/>
  <c r="J12" i="1"/>
  <c r="K11" i="1"/>
  <c r="M11" i="1" s="1"/>
  <c r="J11" i="1"/>
  <c r="L11" i="1" s="1"/>
  <c r="K10" i="1"/>
  <c r="M10" i="1" s="1"/>
  <c r="J10" i="1"/>
  <c r="L10" i="1" s="1"/>
  <c r="K9" i="1"/>
  <c r="J9" i="1"/>
  <c r="M9" i="1" s="1"/>
  <c r="K8" i="1"/>
  <c r="M8" i="1" s="1"/>
  <c r="J8" i="1"/>
  <c r="L8" i="1"/>
  <c r="K7" i="1"/>
  <c r="J7" i="1"/>
  <c r="L7" i="1"/>
  <c r="K6" i="1"/>
  <c r="M6" i="1" s="1"/>
  <c r="J6" i="1"/>
  <c r="K5" i="1"/>
  <c r="J5" i="1"/>
  <c r="M5" i="1" s="1"/>
  <c r="B17" i="1"/>
  <c r="L16" i="1"/>
  <c r="L9" i="1"/>
  <c r="M16" i="1"/>
  <c r="L12" i="1"/>
  <c r="M13" i="1"/>
  <c r="M14" i="1"/>
  <c r="L14" i="1"/>
  <c r="L6" i="1"/>
  <c r="M7" i="1"/>
  <c r="L5" i="1" l="1"/>
  <c r="J17" i="1"/>
  <c r="L17" i="1" l="1"/>
  <c r="M17" i="1"/>
</calcChain>
</file>

<file path=xl/sharedStrings.xml><?xml version="1.0" encoding="utf-8"?>
<sst xmlns="http://schemas.openxmlformats.org/spreadsheetml/2006/main" count="124" uniqueCount="67">
  <si>
    <t>１０月</t>
  </si>
  <si>
    <t>１１月</t>
  </si>
  <si>
    <t>１２月</t>
  </si>
  <si>
    <t>　１月</t>
    <phoneticPr fontId="2"/>
  </si>
  <si>
    <t>　２月</t>
    <phoneticPr fontId="2"/>
  </si>
  <si>
    <t>　３月</t>
    <phoneticPr fontId="2"/>
  </si>
  <si>
    <t>　４月</t>
    <rPh sb="2" eb="3">
      <t>ガツ</t>
    </rPh>
    <phoneticPr fontId="2"/>
  </si>
  <si>
    <t>合計</t>
    <rPh sb="0" eb="2">
      <t>ゴウケイ</t>
    </rPh>
    <phoneticPr fontId="2"/>
  </si>
  <si>
    <t>団体数</t>
    <rPh sb="0" eb="2">
      <t>ダンタイ</t>
    </rPh>
    <rPh sb="2" eb="3">
      <t>スウ</t>
    </rPh>
    <phoneticPr fontId="2"/>
  </si>
  <si>
    <t>　５月</t>
    <phoneticPr fontId="2"/>
  </si>
  <si>
    <t>　６月</t>
    <phoneticPr fontId="2"/>
  </si>
  <si>
    <t>　７月</t>
    <phoneticPr fontId="2"/>
  </si>
  <si>
    <t>　８月</t>
    <phoneticPr fontId="2"/>
  </si>
  <si>
    <t>　９月</t>
    <phoneticPr fontId="2"/>
  </si>
  <si>
    <t>月</t>
    <rPh sb="0" eb="1">
      <t>ゲツ</t>
    </rPh>
    <phoneticPr fontId="2"/>
  </si>
  <si>
    <t>計</t>
    <rPh sb="0" eb="1">
      <t>ケイ</t>
    </rPh>
    <phoneticPr fontId="2"/>
  </si>
  <si>
    <t>１Ｆホール</t>
    <phoneticPr fontId="2"/>
  </si>
  <si>
    <t>２Ｆ和室</t>
    <rPh sb="2" eb="4">
      <t>ワシツ</t>
    </rPh>
    <phoneticPr fontId="2"/>
  </si>
  <si>
    <t>金額</t>
    <rPh sb="0" eb="2">
      <t>キンガク</t>
    </rPh>
    <phoneticPr fontId="2"/>
  </si>
  <si>
    <t>比率</t>
    <rPh sb="0" eb="2">
      <t>ヒリツ</t>
    </rPh>
    <phoneticPr fontId="2"/>
  </si>
  <si>
    <t>日数</t>
    <rPh sb="0" eb="2">
      <t>ニッスウ</t>
    </rPh>
    <phoneticPr fontId="2"/>
  </si>
  <si>
    <t>稼動</t>
    <rPh sb="0" eb="2">
      <t>カドウ</t>
    </rPh>
    <phoneticPr fontId="2"/>
  </si>
  <si>
    <t>稼働率</t>
    <rPh sb="0" eb="2">
      <t>カドウ</t>
    </rPh>
    <rPh sb="2" eb="3">
      <t>リツ</t>
    </rPh>
    <phoneticPr fontId="2"/>
  </si>
  <si>
    <t>緑園自治会館利用実績</t>
    <rPh sb="0" eb="2">
      <t>リョクエン</t>
    </rPh>
    <rPh sb="2" eb="4">
      <t>ジチ</t>
    </rPh>
    <rPh sb="4" eb="6">
      <t>カイカン</t>
    </rPh>
    <rPh sb="6" eb="8">
      <t>リヨウ</t>
    </rPh>
    <rPh sb="8" eb="10">
      <t>ジッセキ</t>
    </rPh>
    <phoneticPr fontId="2"/>
  </si>
  <si>
    <t>月次</t>
    <rPh sb="0" eb="2">
      <t>ゲツジ</t>
    </rPh>
    <phoneticPr fontId="2"/>
  </si>
  <si>
    <t>ホール</t>
    <phoneticPr fontId="2"/>
  </si>
  <si>
    <t>和室</t>
    <rPh sb="0" eb="2">
      <t>ワシツ</t>
    </rPh>
    <phoneticPr fontId="2"/>
  </si>
  <si>
    <t>優先</t>
    <rPh sb="0" eb="1">
      <t>ユウ</t>
    </rPh>
    <rPh sb="1" eb="2">
      <t>セン</t>
    </rPh>
    <phoneticPr fontId="2"/>
  </si>
  <si>
    <t>　利用件数</t>
    <rPh sb="1" eb="3">
      <t>リヨウ</t>
    </rPh>
    <rPh sb="3" eb="5">
      <t>ケンスウ</t>
    </rPh>
    <phoneticPr fontId="2"/>
  </si>
  <si>
    <t>　優先団体件数</t>
    <rPh sb="1" eb="2">
      <t>ユウ</t>
    </rPh>
    <rPh sb="2" eb="3">
      <t>セン</t>
    </rPh>
    <rPh sb="3" eb="5">
      <t>ダンタイ</t>
    </rPh>
    <rPh sb="5" eb="7">
      <t>ケンスウ</t>
    </rPh>
    <phoneticPr fontId="2"/>
  </si>
  <si>
    <t>　年間稼働率</t>
    <rPh sb="1" eb="3">
      <t>ネンカン</t>
    </rPh>
    <rPh sb="3" eb="5">
      <t>カドウ</t>
    </rPh>
    <rPh sb="5" eb="6">
      <t>リツ</t>
    </rPh>
    <phoneticPr fontId="2"/>
  </si>
  <si>
    <t>　優先団体利用率</t>
    <rPh sb="1" eb="2">
      <t>ユウ</t>
    </rPh>
    <rPh sb="2" eb="3">
      <t>セン</t>
    </rPh>
    <rPh sb="3" eb="5">
      <t>ダンタイ</t>
    </rPh>
    <rPh sb="5" eb="7">
      <t>リヨウ</t>
    </rPh>
    <rPh sb="7" eb="8">
      <t>リツ</t>
    </rPh>
    <phoneticPr fontId="2"/>
  </si>
  <si>
    <t>　２月</t>
    <phoneticPr fontId="2"/>
  </si>
  <si>
    <t xml:space="preserve">H25 </t>
    <phoneticPr fontId="2"/>
  </si>
  <si>
    <t>H22</t>
    <phoneticPr fontId="2"/>
  </si>
  <si>
    <t>H23</t>
    <phoneticPr fontId="2"/>
  </si>
  <si>
    <t xml:space="preserve">H24 </t>
    <phoneticPr fontId="2"/>
  </si>
  <si>
    <t>ｾﾝﾀｰ集金</t>
    <rPh sb="4" eb="6">
      <t>シュウキン</t>
    </rPh>
    <phoneticPr fontId="2"/>
  </si>
  <si>
    <t>（平成２7年度）</t>
    <rPh sb="1" eb="3">
      <t>ヘイセイ</t>
    </rPh>
    <rPh sb="5" eb="6">
      <t>ネン</t>
    </rPh>
    <rPh sb="6" eb="7">
      <t>ド</t>
    </rPh>
    <phoneticPr fontId="2"/>
  </si>
  <si>
    <t xml:space="preserve">H26 </t>
    <phoneticPr fontId="2"/>
  </si>
  <si>
    <t>　　過去5年間の推移</t>
    <rPh sb="2" eb="4">
      <t>カコ</t>
    </rPh>
    <rPh sb="5" eb="7">
      <t>ネンカン</t>
    </rPh>
    <rPh sb="8" eb="10">
      <t>スイイ</t>
    </rPh>
    <phoneticPr fontId="2"/>
  </si>
  <si>
    <t xml:space="preserve">   平成２８年３月31日現在</t>
    <rPh sb="3" eb="5">
      <t>ヘイセイ</t>
    </rPh>
    <rPh sb="7" eb="8">
      <t>ネン</t>
    </rPh>
    <rPh sb="9" eb="10">
      <t>ガツ</t>
    </rPh>
    <rPh sb="12" eb="13">
      <t>ニチ</t>
    </rPh>
    <rPh sb="13" eb="15">
      <t>ゲンザイ</t>
    </rPh>
    <phoneticPr fontId="2"/>
  </si>
  <si>
    <t>（平成28年度）</t>
    <rPh sb="1" eb="3">
      <t>ヘイセイ</t>
    </rPh>
    <rPh sb="5" eb="6">
      <t>ネン</t>
    </rPh>
    <rPh sb="6" eb="7">
      <t>ド</t>
    </rPh>
    <phoneticPr fontId="2"/>
  </si>
  <si>
    <r>
      <t xml:space="preserve">   </t>
    </r>
    <r>
      <rPr>
        <sz val="11"/>
        <rFont val="ＭＳ Ｐゴシック"/>
        <family val="3"/>
        <charset val="128"/>
      </rPr>
      <t>平成29年3月31日現在</t>
    </r>
    <rPh sb="3" eb="5">
      <t>ヘイセイ</t>
    </rPh>
    <rPh sb="7" eb="8">
      <t>ネン</t>
    </rPh>
    <rPh sb="9" eb="10">
      <t>ガツ</t>
    </rPh>
    <rPh sb="12" eb="13">
      <t>ニチ</t>
    </rPh>
    <rPh sb="13" eb="15">
      <t>ゲンザイ</t>
    </rPh>
    <phoneticPr fontId="2"/>
  </si>
  <si>
    <t>１Ｆホール</t>
    <phoneticPr fontId="2"/>
  </si>
  <si>
    <t>　５月</t>
    <phoneticPr fontId="2"/>
  </si>
  <si>
    <t>　６月</t>
    <phoneticPr fontId="2"/>
  </si>
  <si>
    <t>　７月</t>
    <phoneticPr fontId="2"/>
  </si>
  <si>
    <t>　８月</t>
    <phoneticPr fontId="2"/>
  </si>
  <si>
    <t>　９月</t>
    <phoneticPr fontId="2"/>
  </si>
  <si>
    <t>　１月</t>
    <phoneticPr fontId="2"/>
  </si>
  <si>
    <t>　２月</t>
    <phoneticPr fontId="2"/>
  </si>
  <si>
    <t>　３月</t>
    <phoneticPr fontId="2"/>
  </si>
  <si>
    <t>H23</t>
    <phoneticPr fontId="2"/>
  </si>
  <si>
    <t xml:space="preserve">H24 </t>
    <phoneticPr fontId="2"/>
  </si>
  <si>
    <t xml:space="preserve">H25 </t>
    <phoneticPr fontId="2"/>
  </si>
  <si>
    <t xml:space="preserve">H26 </t>
    <phoneticPr fontId="2"/>
  </si>
  <si>
    <t xml:space="preserve">H27 </t>
    <phoneticPr fontId="2"/>
  </si>
  <si>
    <t>ホール</t>
    <phoneticPr fontId="2"/>
  </si>
  <si>
    <t>　５月</t>
    <phoneticPr fontId="2"/>
  </si>
  <si>
    <t>　６月</t>
    <phoneticPr fontId="2"/>
  </si>
  <si>
    <t>　７月</t>
    <phoneticPr fontId="2"/>
  </si>
  <si>
    <t>　８月</t>
    <phoneticPr fontId="2"/>
  </si>
  <si>
    <t>　９月</t>
    <phoneticPr fontId="2"/>
  </si>
  <si>
    <t>　１月</t>
    <phoneticPr fontId="2"/>
  </si>
  <si>
    <t>　２月</t>
    <phoneticPr fontId="2"/>
  </si>
  <si>
    <t>　３月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</si>
</sst>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38" fontId="4" fillId="0" borderId="7" xfId="0" applyNumberFormat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38" fontId="0" fillId="0" borderId="0" xfId="2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right" vertical="center"/>
    </xf>
    <xf numFmtId="38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4" fillId="0" borderId="0" xfId="2" applyFont="1" applyBorder="1" applyAlignment="1">
      <alignment horizontal="left" vertical="center"/>
    </xf>
    <xf numFmtId="38" fontId="0" fillId="0" borderId="0" xfId="2" applyFont="1" applyBorder="1" applyAlignment="1">
      <alignment horizontal="left" vertical="center"/>
    </xf>
    <xf numFmtId="38" fontId="0" fillId="0" borderId="0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4" fillId="0" borderId="0" xfId="2" applyFont="1" applyBorder="1">
      <alignment vertical="center"/>
    </xf>
    <xf numFmtId="38" fontId="0" fillId="0" borderId="0" xfId="2" applyFont="1">
      <alignment vertical="center"/>
    </xf>
    <xf numFmtId="0" fontId="0" fillId="0" borderId="15" xfId="0" applyBorder="1" applyAlignment="1">
      <alignment horizontal="center" vertical="center"/>
    </xf>
    <xf numFmtId="38" fontId="0" fillId="0" borderId="16" xfId="2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9" fontId="4" fillId="0" borderId="7" xfId="1" applyFont="1" applyBorder="1" applyAlignment="1">
      <alignment horizontal="right" vertical="center"/>
    </xf>
    <xf numFmtId="9" fontId="4" fillId="0" borderId="11" xfId="1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38" fontId="4" fillId="0" borderId="7" xfId="2" applyFont="1" applyBorder="1">
      <alignment vertical="center"/>
    </xf>
    <xf numFmtId="0" fontId="0" fillId="0" borderId="0" xfId="0" applyFo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9" fontId="7" fillId="0" borderId="27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7" fillId="0" borderId="27" xfId="0" applyFont="1" applyBorder="1">
      <alignment vertical="center"/>
    </xf>
    <xf numFmtId="9" fontId="7" fillId="0" borderId="27" xfId="0" applyNumberFormat="1" applyFont="1" applyBorder="1">
      <alignment vertical="center"/>
    </xf>
    <xf numFmtId="0" fontId="4" fillId="0" borderId="28" xfId="0" applyFont="1" applyBorder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>
      <alignment vertical="center"/>
    </xf>
    <xf numFmtId="0" fontId="7" fillId="0" borderId="29" xfId="0" applyFont="1" applyBorder="1" applyAlignment="1">
      <alignment horizontal="right" vertical="center"/>
    </xf>
    <xf numFmtId="0" fontId="7" fillId="0" borderId="29" xfId="0" applyFont="1" applyBorder="1" applyAlignment="1">
      <alignment horizontal="left" vertical="center"/>
    </xf>
    <xf numFmtId="0" fontId="4" fillId="0" borderId="17" xfId="0" applyFont="1" applyBorder="1">
      <alignment vertical="center"/>
    </xf>
    <xf numFmtId="38" fontId="4" fillId="0" borderId="17" xfId="2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9" fontId="4" fillId="0" borderId="31" xfId="1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9" fontId="4" fillId="0" borderId="12" xfId="1" applyFont="1" applyBorder="1">
      <alignment vertical="center"/>
    </xf>
    <xf numFmtId="9" fontId="4" fillId="0" borderId="2" xfId="1" applyFont="1" applyBorder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38" fontId="4" fillId="0" borderId="31" xfId="2" applyFont="1" applyBorder="1">
      <alignment vertical="center"/>
    </xf>
    <xf numFmtId="38" fontId="1" fillId="0" borderId="0" xfId="2" applyFont="1">
      <alignment vertical="center"/>
    </xf>
    <xf numFmtId="0" fontId="8" fillId="0" borderId="36" xfId="0" applyFont="1" applyBorder="1" applyAlignment="1">
      <alignment horizontal="center" vertical="center"/>
    </xf>
    <xf numFmtId="38" fontId="4" fillId="0" borderId="17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9" fontId="4" fillId="0" borderId="39" xfId="1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38" fontId="4" fillId="0" borderId="41" xfId="2" applyFont="1" applyBorder="1">
      <alignment vertical="center"/>
    </xf>
    <xf numFmtId="0" fontId="4" fillId="0" borderId="37" xfId="0" applyFont="1" applyBorder="1">
      <alignment vertical="center"/>
    </xf>
    <xf numFmtId="38" fontId="4" fillId="0" borderId="39" xfId="0" applyNumberFormat="1" applyFont="1" applyBorder="1">
      <alignment vertical="center"/>
    </xf>
    <xf numFmtId="9" fontId="4" fillId="0" borderId="42" xfId="1" applyFont="1" applyBorder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38" fontId="4" fillId="0" borderId="44" xfId="2" applyFont="1" applyBorder="1" applyAlignment="1">
      <alignment horizontal="right" vertical="center"/>
    </xf>
    <xf numFmtId="0" fontId="4" fillId="0" borderId="30" xfId="0" applyFont="1" applyBorder="1">
      <alignment vertical="center"/>
    </xf>
    <xf numFmtId="38" fontId="4" fillId="0" borderId="31" xfId="0" applyNumberFormat="1" applyFont="1" applyBorder="1">
      <alignment vertical="center"/>
    </xf>
    <xf numFmtId="0" fontId="7" fillId="0" borderId="9" xfId="0" applyFont="1" applyFill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9" fontId="7" fillId="0" borderId="46" xfId="0" applyNumberFormat="1" applyFont="1" applyBorder="1" applyAlignment="1">
      <alignment horizontal="right" vertical="center"/>
    </xf>
    <xf numFmtId="0" fontId="0" fillId="0" borderId="15" xfId="0" applyBorder="1">
      <alignment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9" fontId="7" fillId="0" borderId="49" xfId="0" applyNumberFormat="1" applyFont="1" applyBorder="1" applyAlignment="1">
      <alignment horizontal="right" vertical="center"/>
    </xf>
    <xf numFmtId="0" fontId="0" fillId="0" borderId="43" xfId="0" applyBorder="1">
      <alignment vertical="center"/>
    </xf>
    <xf numFmtId="0" fontId="0" fillId="0" borderId="9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4" fillId="0" borderId="45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54" xfId="0" applyFont="1" applyBorder="1">
      <alignment vertical="center"/>
    </xf>
    <xf numFmtId="0" fontId="7" fillId="0" borderId="54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7" fillId="0" borderId="46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45" xfId="0" applyFont="1" applyBorder="1">
      <alignment vertical="center"/>
    </xf>
    <xf numFmtId="9" fontId="7" fillId="0" borderId="46" xfId="0" applyNumberFormat="1" applyFont="1" applyBorder="1">
      <alignment vertical="center"/>
    </xf>
    <xf numFmtId="9" fontId="7" fillId="0" borderId="2" xfId="0" applyNumberFormat="1" applyFont="1" applyBorder="1">
      <alignment vertical="center"/>
    </xf>
    <xf numFmtId="9" fontId="7" fillId="0" borderId="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12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38" fontId="10" fillId="0" borderId="0" xfId="2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0" applyNumberFormat="1" applyFont="1" applyBorder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月次利用件数状況</a:t>
            </a:r>
          </a:p>
        </c:rich>
      </c:tx>
      <c:layout>
        <c:manualLayout>
          <c:xMode val="edge"/>
          <c:yMode val="edge"/>
          <c:x val="0.30145207096637688"/>
          <c:y val="2.91970802919707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561797752809022E-2"/>
          <c:y val="5.4687500000000014E-2"/>
          <c:w val="0.82584269662921528"/>
          <c:h val="0.765625000000002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'28年度'!$D$49</c:f>
              <c:strCache>
                <c:ptCount val="1"/>
                <c:pt idx="0">
                  <c:v>ホール</c:v>
                </c:pt>
              </c:strCache>
            </c:strRef>
          </c:tx>
          <c:invertIfNegative val="0"/>
          <c:cat>
            <c:strRef>
              <c:f>'28年度'!$C$50:$C$61</c:f>
              <c:strCache>
                <c:ptCount val="12"/>
                <c:pt idx="0">
                  <c:v>　４月</c:v>
                </c:pt>
                <c:pt idx="1">
                  <c:v>　５月</c:v>
                </c:pt>
                <c:pt idx="2">
                  <c:v>　６月</c:v>
                </c:pt>
                <c:pt idx="3">
                  <c:v>　７月</c:v>
                </c:pt>
                <c:pt idx="4">
                  <c:v>　８月</c:v>
                </c:pt>
                <c:pt idx="5">
                  <c:v>　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　１月</c:v>
                </c:pt>
                <c:pt idx="10">
                  <c:v>　２月</c:v>
                </c:pt>
                <c:pt idx="11">
                  <c:v>　３月</c:v>
                </c:pt>
              </c:strCache>
            </c:strRef>
          </c:cat>
          <c:val>
            <c:numRef>
              <c:f>'28年度'!$D$50:$D$61</c:f>
              <c:numCache>
                <c:formatCode>General</c:formatCode>
                <c:ptCount val="12"/>
                <c:pt idx="0">
                  <c:v>51</c:v>
                </c:pt>
                <c:pt idx="1">
                  <c:v>38</c:v>
                </c:pt>
                <c:pt idx="2">
                  <c:v>45</c:v>
                </c:pt>
                <c:pt idx="3">
                  <c:v>48</c:v>
                </c:pt>
                <c:pt idx="4">
                  <c:v>36</c:v>
                </c:pt>
                <c:pt idx="5">
                  <c:v>47</c:v>
                </c:pt>
                <c:pt idx="6">
                  <c:v>50</c:v>
                </c:pt>
                <c:pt idx="7">
                  <c:v>48</c:v>
                </c:pt>
                <c:pt idx="8">
                  <c:v>44</c:v>
                </c:pt>
                <c:pt idx="9">
                  <c:v>42</c:v>
                </c:pt>
                <c:pt idx="10">
                  <c:v>41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strRef>
              <c:f>'28年度'!$E$49</c:f>
              <c:strCache>
                <c:ptCount val="1"/>
                <c:pt idx="0">
                  <c:v>和室</c:v>
                </c:pt>
              </c:strCache>
            </c:strRef>
          </c:tx>
          <c:invertIfNegative val="0"/>
          <c:cat>
            <c:strRef>
              <c:f>'28年度'!$C$50:$C$61</c:f>
              <c:strCache>
                <c:ptCount val="12"/>
                <c:pt idx="0">
                  <c:v>　４月</c:v>
                </c:pt>
                <c:pt idx="1">
                  <c:v>　５月</c:v>
                </c:pt>
                <c:pt idx="2">
                  <c:v>　６月</c:v>
                </c:pt>
                <c:pt idx="3">
                  <c:v>　７月</c:v>
                </c:pt>
                <c:pt idx="4">
                  <c:v>　８月</c:v>
                </c:pt>
                <c:pt idx="5">
                  <c:v>　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　１月</c:v>
                </c:pt>
                <c:pt idx="10">
                  <c:v>　２月</c:v>
                </c:pt>
                <c:pt idx="11">
                  <c:v>　３月</c:v>
                </c:pt>
              </c:strCache>
            </c:strRef>
          </c:cat>
          <c:val>
            <c:numRef>
              <c:f>'28年度'!$E$50:$E$61</c:f>
              <c:numCache>
                <c:formatCode>General</c:formatCode>
                <c:ptCount val="12"/>
                <c:pt idx="0">
                  <c:v>14</c:v>
                </c:pt>
                <c:pt idx="1">
                  <c:v>10</c:v>
                </c:pt>
                <c:pt idx="2">
                  <c:v>11</c:v>
                </c:pt>
                <c:pt idx="3">
                  <c:v>18</c:v>
                </c:pt>
                <c:pt idx="4">
                  <c:v>6</c:v>
                </c:pt>
                <c:pt idx="5">
                  <c:v>5</c:v>
                </c:pt>
                <c:pt idx="6">
                  <c:v>8</c:v>
                </c:pt>
                <c:pt idx="7">
                  <c:v>12</c:v>
                </c:pt>
                <c:pt idx="8">
                  <c:v>9</c:v>
                </c:pt>
                <c:pt idx="9">
                  <c:v>3</c:v>
                </c:pt>
                <c:pt idx="10">
                  <c:v>8</c:v>
                </c:pt>
                <c:pt idx="1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981760"/>
        <c:axId val="34983296"/>
      </c:barChart>
      <c:catAx>
        <c:axId val="3498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983296"/>
        <c:crosses val="autoZero"/>
        <c:auto val="1"/>
        <c:lblAlgn val="ctr"/>
        <c:lblOffset val="100"/>
        <c:noMultiLvlLbl val="0"/>
      </c:catAx>
      <c:valAx>
        <c:axId val="3498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981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部屋別利用比率</a:t>
            </a:r>
          </a:p>
        </c:rich>
      </c:tx>
      <c:layout/>
      <c:overlay val="0"/>
    </c:title>
    <c:autoTitleDeleted val="0"/>
    <c:view3D>
      <c:rotX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313644422765736"/>
          <c:y val="0.26096866096866222"/>
          <c:w val="0.45528455284552843"/>
          <c:h val="0.62592592592592589"/>
        </c:manualLayout>
      </c:layout>
      <c:pie3DChart>
        <c:varyColors val="1"/>
        <c:ser>
          <c:idx val="0"/>
          <c:order val="0"/>
          <c:explosion val="7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b="1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b="1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'28年度'!$D$49:$E$49</c:f>
              <c:strCache>
                <c:ptCount val="2"/>
                <c:pt idx="0">
                  <c:v>ホール</c:v>
                </c:pt>
                <c:pt idx="1">
                  <c:v>和室</c:v>
                </c:pt>
              </c:strCache>
            </c:strRef>
          </c:cat>
          <c:val>
            <c:numRef>
              <c:f>'28年度'!$D$62:$E$62</c:f>
              <c:numCache>
                <c:formatCode>#,##0_);[Red]\(#,##0\)</c:formatCode>
                <c:ptCount val="2"/>
                <c:pt idx="0" formatCode="General">
                  <c:v>538</c:v>
                </c:pt>
                <c:pt idx="1">
                  <c:v>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月次利用件数状況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0561797752808987E-2"/>
          <c:y val="5.46875E-2"/>
          <c:w val="0.8258426966292135"/>
          <c:h val="0.765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Sheet1!$D$49</c:f>
              <c:strCache>
                <c:ptCount val="1"/>
                <c:pt idx="0">
                  <c:v>ホール</c:v>
                </c:pt>
              </c:strCache>
            </c:strRef>
          </c:tx>
          <c:invertIfNegative val="0"/>
          <c:cat>
            <c:strRef>
              <c:f>Sheet1!$C$50:$C$61</c:f>
              <c:strCache>
                <c:ptCount val="12"/>
                <c:pt idx="0">
                  <c:v>　４月</c:v>
                </c:pt>
                <c:pt idx="1">
                  <c:v>　５月</c:v>
                </c:pt>
                <c:pt idx="2">
                  <c:v>　６月</c:v>
                </c:pt>
                <c:pt idx="3">
                  <c:v>　７月</c:v>
                </c:pt>
                <c:pt idx="4">
                  <c:v>　８月</c:v>
                </c:pt>
                <c:pt idx="5">
                  <c:v>　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　１月</c:v>
                </c:pt>
                <c:pt idx="10">
                  <c:v>　２月</c:v>
                </c:pt>
                <c:pt idx="11">
                  <c:v>　３月</c:v>
                </c:pt>
              </c:strCache>
            </c:strRef>
          </c:cat>
          <c:val>
            <c:numRef>
              <c:f>Sheet1!$D$50:$D$61</c:f>
              <c:numCache>
                <c:formatCode>General</c:formatCode>
                <c:ptCount val="12"/>
                <c:pt idx="0">
                  <c:v>50</c:v>
                </c:pt>
                <c:pt idx="1">
                  <c:v>43</c:v>
                </c:pt>
                <c:pt idx="2">
                  <c:v>43</c:v>
                </c:pt>
                <c:pt idx="3">
                  <c:v>47</c:v>
                </c:pt>
                <c:pt idx="4">
                  <c:v>26</c:v>
                </c:pt>
                <c:pt idx="5">
                  <c:v>40</c:v>
                </c:pt>
                <c:pt idx="6">
                  <c:v>45</c:v>
                </c:pt>
                <c:pt idx="7">
                  <c:v>51</c:v>
                </c:pt>
                <c:pt idx="8">
                  <c:v>64</c:v>
                </c:pt>
                <c:pt idx="9">
                  <c:v>62</c:v>
                </c:pt>
                <c:pt idx="10">
                  <c:v>50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strRef>
              <c:f>Sheet1!$E$49</c:f>
              <c:strCache>
                <c:ptCount val="1"/>
                <c:pt idx="0">
                  <c:v>和室</c:v>
                </c:pt>
              </c:strCache>
            </c:strRef>
          </c:tx>
          <c:invertIfNegative val="0"/>
          <c:cat>
            <c:strRef>
              <c:f>Sheet1!$C$50:$C$61</c:f>
              <c:strCache>
                <c:ptCount val="12"/>
                <c:pt idx="0">
                  <c:v>　４月</c:v>
                </c:pt>
                <c:pt idx="1">
                  <c:v>　５月</c:v>
                </c:pt>
                <c:pt idx="2">
                  <c:v>　６月</c:v>
                </c:pt>
                <c:pt idx="3">
                  <c:v>　７月</c:v>
                </c:pt>
                <c:pt idx="4">
                  <c:v>　８月</c:v>
                </c:pt>
                <c:pt idx="5">
                  <c:v>　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　１月</c:v>
                </c:pt>
                <c:pt idx="10">
                  <c:v>　２月</c:v>
                </c:pt>
                <c:pt idx="11">
                  <c:v>　３月</c:v>
                </c:pt>
              </c:strCache>
            </c:strRef>
          </c:cat>
          <c:val>
            <c:numRef>
              <c:f>Sheet1!$E$50:$E$61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711168"/>
        <c:axId val="88712704"/>
      </c:barChart>
      <c:catAx>
        <c:axId val="8871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712704"/>
        <c:crosses val="autoZero"/>
        <c:auto val="1"/>
        <c:lblAlgn val="ctr"/>
        <c:lblOffset val="100"/>
        <c:noMultiLvlLbl val="0"/>
      </c:catAx>
      <c:valAx>
        <c:axId val="88712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711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部屋別利用比率</a:t>
            </a:r>
          </a:p>
        </c:rich>
      </c:tx>
      <c:overlay val="0"/>
    </c:title>
    <c:autoTitleDeleted val="0"/>
    <c:view3D>
      <c:rotX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313644422765736"/>
          <c:y val="0.26096866096866095"/>
          <c:w val="0.45528455284552843"/>
          <c:h val="0.62592592592592589"/>
        </c:manualLayout>
      </c:layout>
      <c:pie3DChart>
        <c:varyColors val="1"/>
        <c:ser>
          <c:idx val="0"/>
          <c:order val="0"/>
          <c:explosion val="7"/>
          <c:dLbls>
            <c:dLbl>
              <c:idx val="0"/>
              <c:spPr/>
              <c:txPr>
                <a:bodyPr/>
                <a:lstStyle/>
                <a:p>
                  <a:pPr>
                    <a:defRPr b="1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b="1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Sheet1!$D$49:$E$49</c:f>
              <c:strCache>
                <c:ptCount val="2"/>
                <c:pt idx="0">
                  <c:v>ホール</c:v>
                </c:pt>
                <c:pt idx="1">
                  <c:v>和室</c:v>
                </c:pt>
              </c:strCache>
            </c:strRef>
          </c:cat>
          <c:val>
            <c:numRef>
              <c:f>Sheet1!$D$62:$E$62</c:f>
              <c:numCache>
                <c:formatCode>#,##0_);[Red]\(#,##0\)</c:formatCode>
                <c:ptCount val="2"/>
                <c:pt idx="0" formatCode="General">
                  <c:v>569</c:v>
                </c:pt>
                <c:pt idx="1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17</xdr:row>
      <xdr:rowOff>95250</xdr:rowOff>
    </xdr:from>
    <xdr:to>
      <xdr:col>12</xdr:col>
      <xdr:colOff>419100</xdr:colOff>
      <xdr:row>31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31</xdr:row>
      <xdr:rowOff>142875</xdr:rowOff>
    </xdr:from>
    <xdr:to>
      <xdr:col>12</xdr:col>
      <xdr:colOff>400050</xdr:colOff>
      <xdr:row>45</xdr:row>
      <xdr:rowOff>95250</xdr:rowOff>
    </xdr:to>
    <xdr:graphicFrame macro="">
      <xdr:nvGraphicFramePr>
        <xdr:cNvPr id="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17</xdr:row>
      <xdr:rowOff>95250</xdr:rowOff>
    </xdr:from>
    <xdr:to>
      <xdr:col>12</xdr:col>
      <xdr:colOff>419100</xdr:colOff>
      <xdr:row>31</xdr:row>
      <xdr:rowOff>0</xdr:rowOff>
    </xdr:to>
    <xdr:graphicFrame macro="">
      <xdr:nvGraphicFramePr>
        <xdr:cNvPr id="123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31</xdr:row>
      <xdr:rowOff>142875</xdr:rowOff>
    </xdr:from>
    <xdr:to>
      <xdr:col>12</xdr:col>
      <xdr:colOff>400050</xdr:colOff>
      <xdr:row>45</xdr:row>
      <xdr:rowOff>95250</xdr:rowOff>
    </xdr:to>
    <xdr:graphicFrame macro="">
      <xdr:nvGraphicFramePr>
        <xdr:cNvPr id="123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46</xdr:row>
      <xdr:rowOff>47625</xdr:rowOff>
    </xdr:from>
    <xdr:to>
      <xdr:col>11</xdr:col>
      <xdr:colOff>47625</xdr:colOff>
      <xdr:row>63</xdr:row>
      <xdr:rowOff>104775</xdr:rowOff>
    </xdr:to>
    <xdr:sp macro="" textlink="">
      <xdr:nvSpPr>
        <xdr:cNvPr id="4" name="正方形/長方形 3"/>
        <xdr:cNvSpPr/>
      </xdr:nvSpPr>
      <xdr:spPr>
        <a:xfrm>
          <a:off x="533400" y="10534650"/>
          <a:ext cx="5343525" cy="29432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3258;&#27835;&#20250;&#39208;&#21033;&#29992;&#23455;&#32318;%20&#24179;&#25104;28&#24180;&#24230;%20&#65320;&#65328;&#25522;&#3103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年度"/>
    </sheetNames>
    <sheetDataSet>
      <sheetData sheetId="0">
        <row r="49">
          <cell r="D49" t="str">
            <v>ホール</v>
          </cell>
          <cell r="E49" t="str">
            <v>和室</v>
          </cell>
        </row>
        <row r="50">
          <cell r="C50" t="str">
            <v>　４月</v>
          </cell>
          <cell r="D50">
            <v>51</v>
          </cell>
          <cell r="E50">
            <v>14</v>
          </cell>
        </row>
        <row r="51">
          <cell r="C51" t="str">
            <v>　５月</v>
          </cell>
          <cell r="D51">
            <v>38</v>
          </cell>
          <cell r="E51">
            <v>10</v>
          </cell>
        </row>
        <row r="52">
          <cell r="C52" t="str">
            <v>　６月</v>
          </cell>
          <cell r="D52">
            <v>45</v>
          </cell>
          <cell r="E52">
            <v>11</v>
          </cell>
        </row>
        <row r="53">
          <cell r="C53" t="str">
            <v>　７月</v>
          </cell>
          <cell r="D53">
            <v>48</v>
          </cell>
          <cell r="E53">
            <v>18</v>
          </cell>
        </row>
        <row r="54">
          <cell r="C54" t="str">
            <v>　８月</v>
          </cell>
          <cell r="D54">
            <v>36</v>
          </cell>
          <cell r="E54">
            <v>6</v>
          </cell>
        </row>
        <row r="55">
          <cell r="C55" t="str">
            <v>　９月</v>
          </cell>
          <cell r="D55">
            <v>47</v>
          </cell>
          <cell r="E55">
            <v>5</v>
          </cell>
        </row>
        <row r="56">
          <cell r="C56" t="str">
            <v>１０月</v>
          </cell>
          <cell r="D56">
            <v>50</v>
          </cell>
          <cell r="E56">
            <v>8</v>
          </cell>
        </row>
        <row r="57">
          <cell r="C57" t="str">
            <v>１１月</v>
          </cell>
          <cell r="D57">
            <v>48</v>
          </cell>
          <cell r="E57">
            <v>12</v>
          </cell>
        </row>
        <row r="58">
          <cell r="C58" t="str">
            <v>１２月</v>
          </cell>
          <cell r="D58">
            <v>44</v>
          </cell>
          <cell r="E58">
            <v>9</v>
          </cell>
        </row>
        <row r="59">
          <cell r="C59" t="str">
            <v>　１月</v>
          </cell>
          <cell r="D59">
            <v>42</v>
          </cell>
          <cell r="E59">
            <v>3</v>
          </cell>
        </row>
        <row r="60">
          <cell r="C60" t="str">
            <v>　２月</v>
          </cell>
          <cell r="D60">
            <v>41</v>
          </cell>
          <cell r="E60">
            <v>8</v>
          </cell>
        </row>
        <row r="61">
          <cell r="C61" t="str">
            <v>　３月</v>
          </cell>
          <cell r="D61">
            <v>48</v>
          </cell>
          <cell r="E61">
            <v>13</v>
          </cell>
        </row>
        <row r="62">
          <cell r="D62">
            <v>538</v>
          </cell>
          <cell r="E62">
            <v>117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>
      <pane ySplit="4" topLeftCell="A23" activePane="bottomLeft" state="frozen"/>
      <selection pane="bottomLeft" activeCell="J49" sqref="J49"/>
    </sheetView>
  </sheetViews>
  <sheetFormatPr defaultRowHeight="13.2"/>
  <cols>
    <col min="1" max="1" width="6.77734375" customWidth="1"/>
    <col min="2" max="2" width="6.44140625" customWidth="1"/>
    <col min="3" max="3" width="7.6640625" customWidth="1"/>
    <col min="4" max="4" width="7.33203125" customWidth="1"/>
    <col min="5" max="5" width="5.77734375" customWidth="1"/>
    <col min="6" max="7" width="7" customWidth="1"/>
    <col min="8" max="8" width="5.44140625" customWidth="1"/>
    <col min="9" max="9" width="8.33203125" style="39" customWidth="1"/>
    <col min="10" max="10" width="7.33203125" customWidth="1"/>
    <col min="11" max="11" width="7.21875" customWidth="1"/>
    <col min="12" max="12" width="7.44140625" customWidth="1"/>
    <col min="13" max="13" width="7.109375" customWidth="1"/>
  </cols>
  <sheetData>
    <row r="1" spans="1:13" ht="24" customHeight="1">
      <c r="A1" s="115" t="s">
        <v>23</v>
      </c>
      <c r="B1" s="115"/>
      <c r="C1" s="115"/>
      <c r="D1" s="115"/>
      <c r="E1" s="115"/>
      <c r="F1" s="115"/>
      <c r="G1" s="115"/>
      <c r="H1" s="115"/>
      <c r="I1" s="115"/>
    </row>
    <row r="2" spans="1:13" ht="24" customHeight="1" thickBot="1">
      <c r="A2" s="115" t="s">
        <v>42</v>
      </c>
      <c r="B2" s="115"/>
      <c r="C2" s="115"/>
      <c r="D2" s="115"/>
      <c r="E2" s="115"/>
      <c r="F2" s="115"/>
      <c r="G2" s="115"/>
      <c r="H2" s="115"/>
      <c r="I2" s="115"/>
      <c r="K2" s="121" t="s">
        <v>43</v>
      </c>
      <c r="L2" s="121"/>
      <c r="M2" s="121"/>
    </row>
    <row r="3" spans="1:13" ht="24" customHeight="1">
      <c r="A3" s="1"/>
      <c r="B3" s="32" t="s">
        <v>21</v>
      </c>
      <c r="C3" s="116" t="s">
        <v>44</v>
      </c>
      <c r="D3" s="117"/>
      <c r="E3" s="118"/>
      <c r="F3" s="119" t="s">
        <v>17</v>
      </c>
      <c r="G3" s="119"/>
      <c r="H3" s="119"/>
      <c r="I3" s="85" t="s">
        <v>37</v>
      </c>
      <c r="J3" s="113" t="s">
        <v>7</v>
      </c>
      <c r="K3" s="114"/>
      <c r="L3" s="110" t="s">
        <v>24</v>
      </c>
      <c r="M3" s="32" t="s">
        <v>27</v>
      </c>
    </row>
    <row r="4" spans="1:13" ht="24" customHeight="1" thickBot="1">
      <c r="A4" s="2"/>
      <c r="B4" s="34" t="s">
        <v>20</v>
      </c>
      <c r="C4" s="4" t="s">
        <v>8</v>
      </c>
      <c r="D4" s="36" t="s">
        <v>27</v>
      </c>
      <c r="E4" s="37" t="s">
        <v>19</v>
      </c>
      <c r="F4" s="30" t="s">
        <v>8</v>
      </c>
      <c r="G4" s="35" t="s">
        <v>27</v>
      </c>
      <c r="H4" s="36" t="s">
        <v>19</v>
      </c>
      <c r="I4" s="41" t="s">
        <v>18</v>
      </c>
      <c r="J4" s="4" t="s">
        <v>8</v>
      </c>
      <c r="K4" s="3" t="s">
        <v>27</v>
      </c>
      <c r="L4" s="40" t="s">
        <v>22</v>
      </c>
      <c r="M4" s="33" t="s">
        <v>19</v>
      </c>
    </row>
    <row r="5" spans="1:13" ht="24" customHeight="1" thickBot="1">
      <c r="A5" s="5" t="s">
        <v>6</v>
      </c>
      <c r="B5" s="31">
        <v>30</v>
      </c>
      <c r="C5" s="51">
        <v>51</v>
      </c>
      <c r="D5" s="52">
        <v>28</v>
      </c>
      <c r="E5" s="49">
        <f>D5/C5</f>
        <v>0.5490196078431373</v>
      </c>
      <c r="F5" s="53">
        <v>14</v>
      </c>
      <c r="G5" s="52">
        <v>12</v>
      </c>
      <c r="H5" s="49">
        <f>G5/F5</f>
        <v>0.8571428571428571</v>
      </c>
      <c r="I5" s="54">
        <v>2000</v>
      </c>
      <c r="J5" s="7">
        <f>C5+F5</f>
        <v>65</v>
      </c>
      <c r="K5" s="8">
        <f>D5+G5</f>
        <v>40</v>
      </c>
      <c r="L5" s="50">
        <f>J5/(B5*6)</f>
        <v>0.3611111111111111</v>
      </c>
      <c r="M5" s="50">
        <f>K5/J5</f>
        <v>0.61538461538461542</v>
      </c>
    </row>
    <row r="6" spans="1:13" ht="24" customHeight="1" thickBot="1">
      <c r="A6" s="6" t="s">
        <v>45</v>
      </c>
      <c r="B6" s="16">
        <v>31</v>
      </c>
      <c r="C6" s="73">
        <v>38</v>
      </c>
      <c r="D6" s="74">
        <v>15</v>
      </c>
      <c r="E6" s="75">
        <f t="shared" ref="E6:E17" si="0">D6/C6</f>
        <v>0.39473684210526316</v>
      </c>
      <c r="F6" s="76">
        <v>10</v>
      </c>
      <c r="G6" s="74">
        <v>6</v>
      </c>
      <c r="H6" s="75">
        <f t="shared" ref="H6:H17" si="1">G6/F6</f>
        <v>0.6</v>
      </c>
      <c r="I6" s="54">
        <v>6000</v>
      </c>
      <c r="J6" s="7">
        <f t="shared" ref="J6:K17" si="2">C6+F6</f>
        <v>48</v>
      </c>
      <c r="K6" s="8">
        <f t="shared" si="2"/>
        <v>21</v>
      </c>
      <c r="L6" s="77">
        <f t="shared" ref="L6:L17" si="3">J6/(B6*6)</f>
        <v>0.25806451612903225</v>
      </c>
      <c r="M6" s="78">
        <f t="shared" ref="M6:M17" si="4">K6/J6</f>
        <v>0.4375</v>
      </c>
    </row>
    <row r="7" spans="1:13" ht="24" customHeight="1" thickBot="1">
      <c r="A7" s="6" t="s">
        <v>46</v>
      </c>
      <c r="B7" s="31">
        <v>30</v>
      </c>
      <c r="C7" s="79">
        <v>45</v>
      </c>
      <c r="D7" s="80">
        <v>17</v>
      </c>
      <c r="E7" s="49">
        <f t="shared" si="0"/>
        <v>0.37777777777777777</v>
      </c>
      <c r="F7" s="79">
        <v>11</v>
      </c>
      <c r="G7" s="80">
        <v>4</v>
      </c>
      <c r="H7" s="49">
        <f t="shared" si="1"/>
        <v>0.36363636363636365</v>
      </c>
      <c r="I7" s="54">
        <v>5000</v>
      </c>
      <c r="J7" s="7">
        <f t="shared" si="2"/>
        <v>56</v>
      </c>
      <c r="K7" s="8">
        <f t="shared" si="2"/>
        <v>21</v>
      </c>
      <c r="L7" s="50">
        <f t="shared" si="3"/>
        <v>0.31111111111111112</v>
      </c>
      <c r="M7" s="50">
        <f t="shared" si="4"/>
        <v>0.375</v>
      </c>
    </row>
    <row r="8" spans="1:13" ht="24" customHeight="1" thickBot="1">
      <c r="A8" s="6" t="s">
        <v>47</v>
      </c>
      <c r="B8" s="16">
        <v>31</v>
      </c>
      <c r="C8" s="81">
        <v>48</v>
      </c>
      <c r="D8" s="82">
        <v>22</v>
      </c>
      <c r="E8" s="75">
        <f t="shared" si="0"/>
        <v>0.45833333333333331</v>
      </c>
      <c r="F8" s="53">
        <v>18</v>
      </c>
      <c r="G8" s="52">
        <v>14</v>
      </c>
      <c r="H8" s="75">
        <f t="shared" si="1"/>
        <v>0.77777777777777779</v>
      </c>
      <c r="I8" s="54">
        <v>2000</v>
      </c>
      <c r="J8" s="7">
        <f t="shared" si="2"/>
        <v>66</v>
      </c>
      <c r="K8" s="8">
        <f t="shared" si="2"/>
        <v>36</v>
      </c>
      <c r="L8" s="77">
        <f t="shared" si="3"/>
        <v>0.35483870967741937</v>
      </c>
      <c r="M8" s="78">
        <f t="shared" si="4"/>
        <v>0.54545454545454541</v>
      </c>
    </row>
    <row r="9" spans="1:13" ht="24" customHeight="1" thickBot="1">
      <c r="A9" s="6" t="s">
        <v>48</v>
      </c>
      <c r="B9" s="31">
        <v>31</v>
      </c>
      <c r="C9" s="81">
        <v>36</v>
      </c>
      <c r="D9" s="82">
        <v>14</v>
      </c>
      <c r="E9" s="49">
        <f t="shared" si="0"/>
        <v>0.3888888888888889</v>
      </c>
      <c r="F9" s="53">
        <v>6</v>
      </c>
      <c r="G9" s="52">
        <v>3</v>
      </c>
      <c r="H9" s="49">
        <f t="shared" si="1"/>
        <v>0.5</v>
      </c>
      <c r="I9" s="54">
        <v>5000</v>
      </c>
      <c r="J9" s="7">
        <f t="shared" si="2"/>
        <v>42</v>
      </c>
      <c r="K9" s="8">
        <f t="shared" si="2"/>
        <v>17</v>
      </c>
      <c r="L9" s="77">
        <f t="shared" si="3"/>
        <v>0.22580645161290322</v>
      </c>
      <c r="M9" s="50">
        <f t="shared" si="4"/>
        <v>0.40476190476190477</v>
      </c>
    </row>
    <row r="10" spans="1:13" ht="24" customHeight="1" thickBot="1">
      <c r="A10" s="6" t="s">
        <v>49</v>
      </c>
      <c r="B10" s="16">
        <v>30</v>
      </c>
      <c r="C10" s="51">
        <v>47</v>
      </c>
      <c r="D10" s="52">
        <v>21</v>
      </c>
      <c r="E10" s="49">
        <f t="shared" si="0"/>
        <v>0.44680851063829785</v>
      </c>
      <c r="F10" s="53">
        <v>5</v>
      </c>
      <c r="G10" s="52">
        <v>3</v>
      </c>
      <c r="H10" s="49">
        <f t="shared" si="1"/>
        <v>0.6</v>
      </c>
      <c r="I10" s="54">
        <v>4000</v>
      </c>
      <c r="J10" s="7">
        <f t="shared" si="2"/>
        <v>52</v>
      </c>
      <c r="K10" s="8">
        <f t="shared" si="2"/>
        <v>24</v>
      </c>
      <c r="L10" s="50">
        <f t="shared" si="3"/>
        <v>0.28888888888888886</v>
      </c>
      <c r="M10" s="78">
        <f t="shared" si="4"/>
        <v>0.46153846153846156</v>
      </c>
    </row>
    <row r="11" spans="1:13" ht="24" customHeight="1" thickBot="1">
      <c r="A11" s="6" t="s">
        <v>0</v>
      </c>
      <c r="B11" s="31">
        <v>31</v>
      </c>
      <c r="C11" s="79">
        <v>50</v>
      </c>
      <c r="D11" s="80">
        <v>24</v>
      </c>
      <c r="E11" s="49">
        <f t="shared" si="0"/>
        <v>0.48</v>
      </c>
      <c r="F11" s="79">
        <v>8</v>
      </c>
      <c r="G11" s="80">
        <v>4</v>
      </c>
      <c r="H11" s="49">
        <f t="shared" si="1"/>
        <v>0.5</v>
      </c>
      <c r="I11" s="83">
        <v>4000</v>
      </c>
      <c r="J11" s="7">
        <f t="shared" si="2"/>
        <v>58</v>
      </c>
      <c r="K11" s="8">
        <f t="shared" si="2"/>
        <v>28</v>
      </c>
      <c r="L11" s="50">
        <f t="shared" si="3"/>
        <v>0.31182795698924731</v>
      </c>
      <c r="M11" s="50">
        <f t="shared" si="4"/>
        <v>0.48275862068965519</v>
      </c>
    </row>
    <row r="12" spans="1:13" ht="24" customHeight="1" thickBot="1">
      <c r="A12" s="6" t="s">
        <v>1</v>
      </c>
      <c r="B12" s="16">
        <v>30</v>
      </c>
      <c r="C12" s="51">
        <v>48</v>
      </c>
      <c r="D12" s="52">
        <v>18</v>
      </c>
      <c r="E12" s="75">
        <f t="shared" si="0"/>
        <v>0.375</v>
      </c>
      <c r="F12" s="53">
        <v>12</v>
      </c>
      <c r="G12" s="52">
        <v>6</v>
      </c>
      <c r="H12" s="75">
        <f t="shared" si="1"/>
        <v>0.5</v>
      </c>
      <c r="I12" s="54">
        <v>6000</v>
      </c>
      <c r="J12" s="7">
        <f t="shared" si="2"/>
        <v>60</v>
      </c>
      <c r="K12" s="8">
        <f t="shared" si="2"/>
        <v>24</v>
      </c>
      <c r="L12" s="50">
        <f t="shared" si="3"/>
        <v>0.33333333333333331</v>
      </c>
      <c r="M12" s="78">
        <f t="shared" si="4"/>
        <v>0.4</v>
      </c>
    </row>
    <row r="13" spans="1:13" ht="24" customHeight="1" thickBot="1">
      <c r="A13" s="6" t="s">
        <v>2</v>
      </c>
      <c r="B13" s="31">
        <v>31</v>
      </c>
      <c r="C13" s="51">
        <v>44</v>
      </c>
      <c r="D13" s="52">
        <v>19</v>
      </c>
      <c r="E13" s="49">
        <f t="shared" si="0"/>
        <v>0.43181818181818182</v>
      </c>
      <c r="F13" s="53">
        <v>9</v>
      </c>
      <c r="G13" s="52">
        <v>6</v>
      </c>
      <c r="H13" s="49">
        <f t="shared" si="1"/>
        <v>0.66666666666666663</v>
      </c>
      <c r="I13" s="54">
        <v>6000</v>
      </c>
      <c r="J13" s="7">
        <f>SUM(F13,C13)</f>
        <v>53</v>
      </c>
      <c r="K13" s="8">
        <f t="shared" si="2"/>
        <v>25</v>
      </c>
      <c r="L13" s="50">
        <f t="shared" si="3"/>
        <v>0.28494623655913981</v>
      </c>
      <c r="M13" s="50">
        <f t="shared" si="4"/>
        <v>0.47169811320754718</v>
      </c>
    </row>
    <row r="14" spans="1:13" ht="24" customHeight="1" thickBot="1">
      <c r="A14" s="6" t="s">
        <v>50</v>
      </c>
      <c r="B14" s="16">
        <v>31</v>
      </c>
      <c r="C14" s="79">
        <v>42</v>
      </c>
      <c r="D14" s="80">
        <v>16</v>
      </c>
      <c r="E14" s="49">
        <f t="shared" si="0"/>
        <v>0.38095238095238093</v>
      </c>
      <c r="F14" s="79">
        <v>3</v>
      </c>
      <c r="G14" s="80">
        <v>2</v>
      </c>
      <c r="H14" s="49">
        <f t="shared" si="1"/>
        <v>0.66666666666666663</v>
      </c>
      <c r="I14" s="54">
        <v>7000</v>
      </c>
      <c r="J14" s="7">
        <f t="shared" si="2"/>
        <v>45</v>
      </c>
      <c r="K14" s="8">
        <f t="shared" si="2"/>
        <v>18</v>
      </c>
      <c r="L14" s="50">
        <f t="shared" si="3"/>
        <v>0.24193548387096775</v>
      </c>
      <c r="M14" s="78">
        <f t="shared" si="4"/>
        <v>0.4</v>
      </c>
    </row>
    <row r="15" spans="1:13" ht="24" customHeight="1" thickBot="1">
      <c r="A15" s="6" t="s">
        <v>51</v>
      </c>
      <c r="B15" s="31">
        <v>28</v>
      </c>
      <c r="C15" s="51">
        <v>41</v>
      </c>
      <c r="D15" s="52">
        <v>15</v>
      </c>
      <c r="E15" s="75">
        <f t="shared" si="0"/>
        <v>0.36585365853658536</v>
      </c>
      <c r="F15" s="53">
        <v>8</v>
      </c>
      <c r="G15" s="52">
        <v>5</v>
      </c>
      <c r="H15" s="75">
        <f t="shared" si="1"/>
        <v>0.625</v>
      </c>
      <c r="I15" s="54">
        <v>4000</v>
      </c>
      <c r="J15" s="7">
        <f t="shared" si="2"/>
        <v>49</v>
      </c>
      <c r="K15" s="8">
        <f t="shared" si="2"/>
        <v>20</v>
      </c>
      <c r="L15" s="50">
        <f t="shared" si="3"/>
        <v>0.29166666666666669</v>
      </c>
      <c r="M15" s="50">
        <f t="shared" si="4"/>
        <v>0.40816326530612246</v>
      </c>
    </row>
    <row r="16" spans="1:13" ht="24" customHeight="1" thickBot="1">
      <c r="A16" s="16" t="s">
        <v>52</v>
      </c>
      <c r="B16" s="16">
        <v>31</v>
      </c>
      <c r="C16" s="87">
        <v>48</v>
      </c>
      <c r="D16" s="88">
        <v>20</v>
      </c>
      <c r="E16" s="89">
        <f t="shared" si="0"/>
        <v>0.41666666666666669</v>
      </c>
      <c r="F16" s="90">
        <v>13</v>
      </c>
      <c r="G16" s="90">
        <v>6</v>
      </c>
      <c r="H16" s="89">
        <f t="shared" si="1"/>
        <v>0.46153846153846156</v>
      </c>
      <c r="I16" s="91">
        <v>6000</v>
      </c>
      <c r="J16" s="92">
        <f t="shared" si="2"/>
        <v>61</v>
      </c>
      <c r="K16" s="93">
        <f t="shared" si="2"/>
        <v>26</v>
      </c>
      <c r="L16" s="94">
        <f t="shared" si="3"/>
        <v>0.32795698924731181</v>
      </c>
      <c r="M16" s="94">
        <f t="shared" si="4"/>
        <v>0.42622950819672129</v>
      </c>
    </row>
    <row r="17" spans="1:13" ht="24" customHeight="1" thickTop="1" thickBot="1">
      <c r="A17" s="17" t="s">
        <v>7</v>
      </c>
      <c r="B17" s="17">
        <f>SUM(B5:B16)</f>
        <v>365</v>
      </c>
      <c r="C17" s="95">
        <f>SUM(C5:C16)</f>
        <v>538</v>
      </c>
      <c r="D17" s="96">
        <f>SUM(D5:D16)</f>
        <v>229</v>
      </c>
      <c r="E17" s="75">
        <f t="shared" si="0"/>
        <v>0.42565055762081783</v>
      </c>
      <c r="F17" s="74">
        <f>SUM(F5:F16)</f>
        <v>117</v>
      </c>
      <c r="G17" s="96">
        <f>SUM(G5:G16)</f>
        <v>71</v>
      </c>
      <c r="H17" s="75">
        <f t="shared" si="1"/>
        <v>0.60683760683760679</v>
      </c>
      <c r="I17" s="97">
        <f>SUM(I5:I16)</f>
        <v>57000</v>
      </c>
      <c r="J17" s="98">
        <f t="shared" si="2"/>
        <v>655</v>
      </c>
      <c r="K17" s="99">
        <f t="shared" si="2"/>
        <v>300</v>
      </c>
      <c r="L17" s="77">
        <f t="shared" si="3"/>
        <v>0.29908675799086759</v>
      </c>
      <c r="M17" s="77">
        <f t="shared" si="4"/>
        <v>0.4580152671755725</v>
      </c>
    </row>
    <row r="18" spans="1:13" ht="37.5" customHeight="1">
      <c r="A18" s="20"/>
      <c r="B18" s="20"/>
      <c r="C18" s="13"/>
      <c r="D18" s="13"/>
      <c r="E18" s="18"/>
      <c r="F18" s="13"/>
      <c r="G18" s="13"/>
      <c r="H18" s="18"/>
      <c r="I18" s="38"/>
      <c r="J18" s="14"/>
      <c r="K18" s="19"/>
      <c r="L18" s="19"/>
    </row>
    <row r="19" spans="1:13">
      <c r="A19" s="21"/>
      <c r="B19" s="21"/>
      <c r="C19" s="22"/>
      <c r="D19" s="22"/>
      <c r="E19" s="22"/>
      <c r="F19" s="9"/>
      <c r="G19" s="9"/>
      <c r="H19" s="9"/>
    </row>
    <row r="20" spans="1:13">
      <c r="A20" s="23"/>
      <c r="B20" s="23"/>
      <c r="C20" s="20"/>
      <c r="D20" s="20"/>
      <c r="E20" s="24"/>
      <c r="F20" s="12"/>
      <c r="G20" s="12"/>
      <c r="H20" s="13"/>
    </row>
    <row r="21" spans="1:13">
      <c r="A21" s="27"/>
      <c r="B21" s="27"/>
      <c r="C21" s="20"/>
      <c r="D21" s="20"/>
      <c r="E21" s="24"/>
      <c r="F21" s="12"/>
      <c r="G21" s="12"/>
      <c r="H21" s="13"/>
    </row>
    <row r="22" spans="1:13">
      <c r="A22" s="27"/>
      <c r="B22" s="27"/>
      <c r="C22" s="20"/>
      <c r="D22" s="20"/>
      <c r="E22" s="24"/>
      <c r="F22" s="12"/>
      <c r="G22" s="12"/>
      <c r="H22" s="13"/>
    </row>
    <row r="23" spans="1:13">
      <c r="A23" s="27"/>
      <c r="B23" s="27"/>
      <c r="C23" s="20"/>
      <c r="D23" s="20"/>
      <c r="E23" s="24"/>
      <c r="F23" s="12"/>
      <c r="G23" s="12"/>
      <c r="H23" s="13"/>
    </row>
    <row r="24" spans="1:13">
      <c r="A24" s="27"/>
      <c r="B24" s="27"/>
      <c r="C24" s="20"/>
      <c r="D24" s="20"/>
      <c r="E24" s="24"/>
      <c r="F24" s="12"/>
      <c r="G24" s="12"/>
      <c r="H24" s="13"/>
    </row>
    <row r="25" spans="1:13">
      <c r="A25" s="27"/>
      <c r="B25" s="27"/>
      <c r="C25" s="20"/>
      <c r="D25" s="20"/>
      <c r="E25" s="24"/>
      <c r="F25" s="12"/>
      <c r="G25" s="12"/>
      <c r="H25" s="13"/>
    </row>
    <row r="26" spans="1:13">
      <c r="A26" s="27"/>
      <c r="B26" s="27"/>
      <c r="C26" s="20"/>
      <c r="D26" s="20"/>
      <c r="E26" s="24"/>
      <c r="F26" s="12"/>
      <c r="G26" s="12"/>
      <c r="H26" s="13"/>
    </row>
    <row r="27" spans="1:13">
      <c r="A27" s="27"/>
      <c r="B27" s="27"/>
      <c r="C27" s="20"/>
      <c r="D27" s="20"/>
      <c r="E27" s="24"/>
      <c r="F27" s="12"/>
      <c r="G27" s="12"/>
      <c r="H27" s="13"/>
    </row>
    <row r="28" spans="1:13">
      <c r="A28" s="27"/>
      <c r="B28" s="27"/>
      <c r="C28" s="20"/>
      <c r="D28" s="20"/>
      <c r="E28" s="24"/>
      <c r="F28" s="12"/>
      <c r="G28" s="12"/>
      <c r="H28" s="13"/>
    </row>
    <row r="29" spans="1:13">
      <c r="A29" s="27"/>
      <c r="B29" s="27"/>
      <c r="C29" s="20"/>
      <c r="D29" s="20"/>
      <c r="E29" s="24"/>
      <c r="F29" s="12"/>
      <c r="G29" s="12"/>
      <c r="H29" s="13"/>
    </row>
    <row r="30" spans="1:13">
      <c r="A30" s="23"/>
      <c r="B30" s="23"/>
      <c r="C30" s="22"/>
      <c r="D30" s="22"/>
      <c r="E30" s="25"/>
      <c r="F30" s="15"/>
      <c r="G30" s="15"/>
      <c r="H30" s="10"/>
    </row>
    <row r="31" spans="1:13">
      <c r="A31" s="23"/>
      <c r="B31" s="23"/>
      <c r="C31" s="22"/>
      <c r="D31" s="22"/>
      <c r="E31" s="25"/>
      <c r="F31" s="15"/>
      <c r="G31" s="15"/>
      <c r="H31" s="10"/>
    </row>
    <row r="32" spans="1:13">
      <c r="A32" s="23"/>
      <c r="B32" s="23"/>
      <c r="C32" s="21"/>
      <c r="D32" s="21"/>
      <c r="E32" s="26"/>
      <c r="F32" s="11"/>
      <c r="G32" s="11"/>
      <c r="H32" s="10"/>
    </row>
    <row r="33" spans="1:8">
      <c r="A33" s="27"/>
      <c r="B33" s="27"/>
      <c r="C33" s="27"/>
      <c r="D33" s="27"/>
      <c r="E33" s="27"/>
      <c r="F33" s="28"/>
      <c r="G33" s="28"/>
    </row>
    <row r="34" spans="1:8" ht="16.2">
      <c r="A34" s="42" t="s">
        <v>40</v>
      </c>
      <c r="B34" s="27"/>
      <c r="C34" s="27"/>
      <c r="D34" s="27"/>
      <c r="E34" s="27"/>
      <c r="F34" s="28"/>
      <c r="G34" s="28"/>
    </row>
    <row r="35" spans="1:8" ht="11.25" customHeight="1" thickBot="1">
      <c r="A35" s="42"/>
      <c r="B35" s="27"/>
      <c r="C35" s="27"/>
      <c r="D35" s="27"/>
      <c r="E35" s="27"/>
      <c r="F35" s="28"/>
      <c r="G35" s="28"/>
    </row>
    <row r="36" spans="1:8">
      <c r="A36" s="47"/>
      <c r="B36" s="48"/>
      <c r="C36" s="122"/>
      <c r="D36" s="123" t="s">
        <v>53</v>
      </c>
      <c r="E36" s="124" t="s">
        <v>54</v>
      </c>
      <c r="F36" s="125" t="s">
        <v>55</v>
      </c>
      <c r="G36" s="100" t="s">
        <v>56</v>
      </c>
      <c r="H36" s="100" t="s">
        <v>57</v>
      </c>
    </row>
    <row r="37" spans="1:8">
      <c r="A37" s="56"/>
      <c r="B37" s="57"/>
      <c r="C37" s="126"/>
      <c r="D37" s="127"/>
      <c r="E37" s="128"/>
      <c r="F37" s="129"/>
      <c r="G37" s="101"/>
      <c r="H37" s="101"/>
    </row>
    <row r="38" spans="1:8">
      <c r="A38" s="111" t="s">
        <v>28</v>
      </c>
      <c r="B38" s="112"/>
      <c r="C38" s="130"/>
      <c r="D38" s="131">
        <v>675</v>
      </c>
      <c r="E38" s="132">
        <v>703</v>
      </c>
      <c r="F38" s="133">
        <v>729</v>
      </c>
      <c r="G38" s="102">
        <v>710</v>
      </c>
      <c r="H38" s="102">
        <v>674</v>
      </c>
    </row>
    <row r="39" spans="1:8">
      <c r="A39" s="56"/>
      <c r="B39" s="57"/>
      <c r="C39" s="126"/>
      <c r="D39" s="134"/>
      <c r="E39" s="128"/>
      <c r="F39" s="129"/>
      <c r="G39" s="101"/>
      <c r="H39" s="101"/>
    </row>
    <row r="40" spans="1:8">
      <c r="A40" s="111" t="s">
        <v>29</v>
      </c>
      <c r="B40" s="112"/>
      <c r="C40" s="130"/>
      <c r="D40" s="131">
        <v>230</v>
      </c>
      <c r="E40" s="132">
        <v>213</v>
      </c>
      <c r="F40" s="133">
        <v>218</v>
      </c>
      <c r="G40" s="102">
        <v>232</v>
      </c>
      <c r="H40" s="102">
        <v>310</v>
      </c>
    </row>
    <row r="41" spans="1:8">
      <c r="A41" s="56"/>
      <c r="B41" s="57"/>
      <c r="C41" s="126"/>
      <c r="D41" s="134"/>
      <c r="E41" s="128"/>
      <c r="F41" s="129"/>
      <c r="G41" s="101"/>
      <c r="H41" s="101"/>
    </row>
    <row r="42" spans="1:8">
      <c r="A42" s="111" t="s">
        <v>30</v>
      </c>
      <c r="B42" s="112"/>
      <c r="C42" s="130"/>
      <c r="D42" s="135">
        <v>0.31</v>
      </c>
      <c r="E42" s="136">
        <v>0.32</v>
      </c>
      <c r="F42" s="137">
        <v>0.33</v>
      </c>
      <c r="G42" s="103">
        <v>0.32</v>
      </c>
      <c r="H42" s="103">
        <v>0.31</v>
      </c>
    </row>
    <row r="43" spans="1:8">
      <c r="A43" s="56"/>
      <c r="B43" s="57"/>
      <c r="C43" s="126"/>
      <c r="D43" s="134"/>
      <c r="E43" s="128"/>
      <c r="F43" s="129"/>
      <c r="G43" s="101"/>
      <c r="H43" s="101"/>
    </row>
    <row r="44" spans="1:8">
      <c r="A44" s="111" t="s">
        <v>31</v>
      </c>
      <c r="B44" s="112"/>
      <c r="C44" s="130"/>
      <c r="D44" s="135">
        <v>0.34</v>
      </c>
      <c r="E44" s="136">
        <v>0.3</v>
      </c>
      <c r="F44" s="137">
        <v>0.3</v>
      </c>
      <c r="G44" s="103">
        <v>0.33</v>
      </c>
      <c r="H44" s="103">
        <v>0.46</v>
      </c>
    </row>
    <row r="45" spans="1:8" ht="13.8" thickBot="1">
      <c r="A45" s="58"/>
      <c r="B45" s="59"/>
      <c r="C45" s="138"/>
      <c r="D45" s="139"/>
      <c r="E45" s="140"/>
      <c r="F45" s="141"/>
      <c r="G45" s="104"/>
      <c r="H45" s="104"/>
    </row>
    <row r="46" spans="1:8">
      <c r="A46" s="27"/>
      <c r="B46" s="27"/>
      <c r="C46" s="27"/>
      <c r="D46" s="27"/>
      <c r="E46" s="27"/>
      <c r="F46" s="28"/>
      <c r="G46" s="28"/>
    </row>
    <row r="47" spans="1:8" ht="11.25" customHeight="1">
      <c r="A47" s="27"/>
      <c r="B47" s="27"/>
      <c r="C47" s="27"/>
      <c r="D47" s="27"/>
      <c r="E47" s="27"/>
      <c r="F47" s="28"/>
      <c r="G47" s="28"/>
    </row>
    <row r="49" spans="3:10">
      <c r="C49" s="142" t="s">
        <v>14</v>
      </c>
      <c r="D49" s="143" t="s">
        <v>58</v>
      </c>
      <c r="E49" s="142" t="s">
        <v>26</v>
      </c>
      <c r="F49" s="142"/>
      <c r="G49" s="142"/>
      <c r="H49" s="142" t="s">
        <v>7</v>
      </c>
    </row>
    <row r="50" spans="3:10">
      <c r="C50" s="144" t="s">
        <v>6</v>
      </c>
      <c r="D50" s="143">
        <v>51</v>
      </c>
      <c r="E50" s="143">
        <v>14</v>
      </c>
      <c r="F50" s="145"/>
      <c r="G50" s="146"/>
      <c r="H50" s="145">
        <f>D50+E50</f>
        <v>65</v>
      </c>
    </row>
    <row r="51" spans="3:10">
      <c r="C51" s="144" t="s">
        <v>59</v>
      </c>
      <c r="D51" s="143">
        <v>38</v>
      </c>
      <c r="E51" s="143">
        <v>10</v>
      </c>
      <c r="F51" s="145"/>
      <c r="G51" s="146"/>
      <c r="H51" s="145">
        <f t="shared" ref="H51:H62" si="5">D51+E51</f>
        <v>48</v>
      </c>
    </row>
    <row r="52" spans="3:10">
      <c r="C52" s="144" t="s">
        <v>60</v>
      </c>
      <c r="D52" s="143">
        <v>45</v>
      </c>
      <c r="E52" s="143">
        <v>11</v>
      </c>
      <c r="F52" s="145"/>
      <c r="G52" s="146"/>
      <c r="H52" s="145">
        <f t="shared" si="5"/>
        <v>56</v>
      </c>
    </row>
    <row r="53" spans="3:10">
      <c r="C53" s="144" t="s">
        <v>61</v>
      </c>
      <c r="D53" s="143">
        <v>48</v>
      </c>
      <c r="E53" s="143">
        <v>18</v>
      </c>
      <c r="F53" s="145"/>
      <c r="G53" s="146"/>
      <c r="H53" s="145">
        <f t="shared" si="5"/>
        <v>66</v>
      </c>
    </row>
    <row r="54" spans="3:10">
      <c r="C54" s="144" t="s">
        <v>62</v>
      </c>
      <c r="D54" s="143">
        <v>36</v>
      </c>
      <c r="E54" s="143">
        <v>6</v>
      </c>
      <c r="F54" s="145"/>
      <c r="G54" s="146"/>
      <c r="H54" s="145">
        <f t="shared" si="5"/>
        <v>42</v>
      </c>
    </row>
    <row r="55" spans="3:10">
      <c r="C55" s="144" t="s">
        <v>63</v>
      </c>
      <c r="D55" s="143">
        <v>47</v>
      </c>
      <c r="E55" s="143">
        <v>5</v>
      </c>
      <c r="F55" s="145"/>
      <c r="G55" s="146"/>
      <c r="H55" s="145">
        <f t="shared" si="5"/>
        <v>52</v>
      </c>
    </row>
    <row r="56" spans="3:10">
      <c r="C56" s="144" t="s">
        <v>0</v>
      </c>
      <c r="D56" s="143">
        <v>50</v>
      </c>
      <c r="E56" s="143">
        <v>8</v>
      </c>
      <c r="F56" s="145"/>
      <c r="G56" s="146"/>
      <c r="H56" s="145">
        <f t="shared" si="5"/>
        <v>58</v>
      </c>
      <c r="I56" s="84"/>
    </row>
    <row r="57" spans="3:10">
      <c r="C57" s="144" t="s">
        <v>1</v>
      </c>
      <c r="D57" s="143">
        <v>48</v>
      </c>
      <c r="E57" s="143">
        <v>12</v>
      </c>
      <c r="F57" s="145"/>
      <c r="G57" s="146"/>
      <c r="H57" s="145">
        <f t="shared" si="5"/>
        <v>60</v>
      </c>
    </row>
    <row r="58" spans="3:10">
      <c r="C58" s="144" t="s">
        <v>2</v>
      </c>
      <c r="D58" s="143">
        <v>44</v>
      </c>
      <c r="E58" s="143">
        <v>9</v>
      </c>
      <c r="F58" s="145"/>
      <c r="G58" s="146"/>
      <c r="H58" s="145">
        <f t="shared" si="5"/>
        <v>53</v>
      </c>
    </row>
    <row r="59" spans="3:10">
      <c r="C59" s="144" t="s">
        <v>64</v>
      </c>
      <c r="D59" s="143">
        <v>42</v>
      </c>
      <c r="E59" s="143">
        <v>3</v>
      </c>
      <c r="F59" s="145"/>
      <c r="G59" s="146"/>
      <c r="H59" s="145">
        <f t="shared" si="5"/>
        <v>45</v>
      </c>
    </row>
    <row r="60" spans="3:10">
      <c r="C60" s="144" t="s">
        <v>65</v>
      </c>
      <c r="D60" s="143">
        <v>41</v>
      </c>
      <c r="E60" s="143">
        <v>8</v>
      </c>
      <c r="F60" s="145"/>
      <c r="G60" s="146"/>
      <c r="H60" s="145">
        <f t="shared" si="5"/>
        <v>49</v>
      </c>
      <c r="J60" s="55"/>
    </row>
    <row r="61" spans="3:10">
      <c r="C61" s="144" t="s">
        <v>66</v>
      </c>
      <c r="D61" s="143">
        <v>48</v>
      </c>
      <c r="E61" s="143">
        <v>13</v>
      </c>
      <c r="F61" s="145"/>
      <c r="G61" s="146"/>
      <c r="H61" s="145">
        <f t="shared" si="5"/>
        <v>61</v>
      </c>
    </row>
    <row r="62" spans="3:10">
      <c r="C62" s="147" t="s">
        <v>15</v>
      </c>
      <c r="D62" s="147">
        <f>SUM(D50:D61)</f>
        <v>538</v>
      </c>
      <c r="E62" s="148">
        <f>SUM(E50:E61)</f>
        <v>117</v>
      </c>
      <c r="F62" s="148"/>
      <c r="G62" s="148"/>
      <c r="H62" s="145">
        <f t="shared" si="5"/>
        <v>655</v>
      </c>
    </row>
  </sheetData>
  <mergeCells count="10">
    <mergeCell ref="A38:C38"/>
    <mergeCell ref="A40:C40"/>
    <mergeCell ref="A42:C42"/>
    <mergeCell ref="A44:C44"/>
    <mergeCell ref="A1:I1"/>
    <mergeCell ref="A2:I2"/>
    <mergeCell ref="K2:M2"/>
    <mergeCell ref="C3:E3"/>
    <mergeCell ref="F3:H3"/>
    <mergeCell ref="J3:K3"/>
  </mergeCells>
  <phoneticPr fontId="2"/>
  <pageMargins left="0.59055118110236227" right="0.2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pane ySplit="4" topLeftCell="A5" activePane="bottomLeft" state="frozen"/>
      <selection pane="bottomLeft" activeCell="N57" sqref="N57"/>
    </sheetView>
  </sheetViews>
  <sheetFormatPr defaultRowHeight="13.2"/>
  <cols>
    <col min="1" max="1" width="6.77734375" customWidth="1"/>
    <col min="2" max="2" width="6.44140625" customWidth="1"/>
    <col min="3" max="3" width="7.6640625" customWidth="1"/>
    <col min="4" max="4" width="7.33203125" customWidth="1"/>
    <col min="5" max="5" width="5.77734375" customWidth="1"/>
    <col min="6" max="7" width="7" customWidth="1"/>
    <col min="8" max="8" width="5.44140625" customWidth="1"/>
    <col min="9" max="9" width="8.33203125" style="39" customWidth="1"/>
    <col min="10" max="10" width="7.33203125" customWidth="1"/>
    <col min="11" max="11" width="7.21875" customWidth="1"/>
    <col min="12" max="12" width="7.44140625" customWidth="1"/>
    <col min="13" max="13" width="7.109375" customWidth="1"/>
  </cols>
  <sheetData>
    <row r="1" spans="1:13" ht="24" customHeight="1">
      <c r="A1" s="115" t="s">
        <v>23</v>
      </c>
      <c r="B1" s="115"/>
      <c r="C1" s="115"/>
      <c r="D1" s="115"/>
      <c r="E1" s="115"/>
      <c r="F1" s="115"/>
      <c r="G1" s="115"/>
      <c r="H1" s="115"/>
      <c r="I1" s="115"/>
    </row>
    <row r="2" spans="1:13" ht="24" customHeight="1" thickBot="1">
      <c r="A2" s="115" t="s">
        <v>38</v>
      </c>
      <c r="B2" s="115"/>
      <c r="C2" s="115"/>
      <c r="D2" s="115"/>
      <c r="E2" s="115"/>
      <c r="F2" s="115"/>
      <c r="G2" s="115"/>
      <c r="H2" s="115"/>
      <c r="I2" s="115"/>
      <c r="K2" s="120" t="s">
        <v>41</v>
      </c>
      <c r="L2" s="120"/>
      <c r="M2" s="120"/>
    </row>
    <row r="3" spans="1:13" ht="24" customHeight="1">
      <c r="A3" s="1"/>
      <c r="B3" s="32" t="s">
        <v>21</v>
      </c>
      <c r="C3" s="116" t="s">
        <v>16</v>
      </c>
      <c r="D3" s="117"/>
      <c r="E3" s="118"/>
      <c r="F3" s="119" t="s">
        <v>17</v>
      </c>
      <c r="G3" s="119"/>
      <c r="H3" s="119"/>
      <c r="I3" s="85" t="s">
        <v>37</v>
      </c>
      <c r="J3" s="113" t="s">
        <v>7</v>
      </c>
      <c r="K3" s="114"/>
      <c r="L3" s="29" t="s">
        <v>24</v>
      </c>
      <c r="M3" s="32" t="s">
        <v>27</v>
      </c>
    </row>
    <row r="4" spans="1:13" ht="24" customHeight="1" thickBot="1">
      <c r="A4" s="2"/>
      <c r="B4" s="34" t="s">
        <v>20</v>
      </c>
      <c r="C4" s="4" t="s">
        <v>8</v>
      </c>
      <c r="D4" s="36" t="s">
        <v>27</v>
      </c>
      <c r="E4" s="37" t="s">
        <v>19</v>
      </c>
      <c r="F4" s="30" t="s">
        <v>8</v>
      </c>
      <c r="G4" s="35" t="s">
        <v>27</v>
      </c>
      <c r="H4" s="36" t="s">
        <v>19</v>
      </c>
      <c r="I4" s="41" t="s">
        <v>18</v>
      </c>
      <c r="J4" s="4" t="s">
        <v>8</v>
      </c>
      <c r="K4" s="3" t="s">
        <v>27</v>
      </c>
      <c r="L4" s="40" t="s">
        <v>22</v>
      </c>
      <c r="M4" s="33" t="s">
        <v>19</v>
      </c>
    </row>
    <row r="5" spans="1:13" ht="24" customHeight="1" thickBot="1">
      <c r="A5" s="5" t="s">
        <v>6</v>
      </c>
      <c r="B5" s="31">
        <v>30</v>
      </c>
      <c r="C5" s="51">
        <v>50</v>
      </c>
      <c r="D5" s="52">
        <v>27</v>
      </c>
      <c r="E5" s="49">
        <f>D5/C5</f>
        <v>0.54</v>
      </c>
      <c r="F5" s="53">
        <v>10</v>
      </c>
      <c r="G5" s="52">
        <v>8</v>
      </c>
      <c r="H5" s="49">
        <f>G5/F5</f>
        <v>0.8</v>
      </c>
      <c r="I5" s="54">
        <v>15000</v>
      </c>
      <c r="J5" s="7">
        <f>C5+F5</f>
        <v>60</v>
      </c>
      <c r="K5" s="8">
        <f>D5+G5</f>
        <v>35</v>
      </c>
      <c r="L5" s="50">
        <f>J5/(B5*6)</f>
        <v>0.33333333333333331</v>
      </c>
      <c r="M5" s="50">
        <f>K5/J5</f>
        <v>0.58333333333333337</v>
      </c>
    </row>
    <row r="6" spans="1:13" ht="24" customHeight="1" thickBot="1">
      <c r="A6" s="6" t="s">
        <v>9</v>
      </c>
      <c r="B6" s="16">
        <v>31</v>
      </c>
      <c r="C6" s="73">
        <v>43</v>
      </c>
      <c r="D6" s="74">
        <v>16</v>
      </c>
      <c r="E6" s="75">
        <f t="shared" ref="E6:E17" si="0">D6/C6</f>
        <v>0.37209302325581395</v>
      </c>
      <c r="F6" s="76">
        <v>11</v>
      </c>
      <c r="G6" s="74">
        <v>7</v>
      </c>
      <c r="H6" s="75">
        <f t="shared" ref="H6:H17" si="1">G6/F6</f>
        <v>0.63636363636363635</v>
      </c>
      <c r="I6" s="54">
        <v>5000</v>
      </c>
      <c r="J6" s="7">
        <f t="shared" ref="J6:J17" si="2">C6+F6</f>
        <v>54</v>
      </c>
      <c r="K6" s="8">
        <f t="shared" ref="K6:K17" si="3">D6+G6</f>
        <v>23</v>
      </c>
      <c r="L6" s="77">
        <f t="shared" ref="L6:L17" si="4">J6/(B6*6)</f>
        <v>0.29032258064516131</v>
      </c>
      <c r="M6" s="78">
        <f t="shared" ref="M6:M17" si="5">K6/J6</f>
        <v>0.42592592592592593</v>
      </c>
    </row>
    <row r="7" spans="1:13" ht="24" customHeight="1" thickBot="1">
      <c r="A7" s="6" t="s">
        <v>10</v>
      </c>
      <c r="B7" s="31">
        <v>30</v>
      </c>
      <c r="C7" s="79">
        <v>43</v>
      </c>
      <c r="D7" s="80">
        <v>16</v>
      </c>
      <c r="E7" s="49">
        <f t="shared" si="0"/>
        <v>0.37209302325581395</v>
      </c>
      <c r="F7" s="79">
        <v>11</v>
      </c>
      <c r="G7" s="80">
        <v>2</v>
      </c>
      <c r="H7" s="49">
        <f t="shared" si="1"/>
        <v>0.18181818181818182</v>
      </c>
      <c r="I7" s="54">
        <v>7000</v>
      </c>
      <c r="J7" s="7">
        <f t="shared" si="2"/>
        <v>54</v>
      </c>
      <c r="K7" s="8">
        <f t="shared" si="3"/>
        <v>18</v>
      </c>
      <c r="L7" s="50">
        <f t="shared" si="4"/>
        <v>0.3</v>
      </c>
      <c r="M7" s="50">
        <f t="shared" si="5"/>
        <v>0.33333333333333331</v>
      </c>
    </row>
    <row r="8" spans="1:13" ht="24" customHeight="1" thickBot="1">
      <c r="A8" s="6" t="s">
        <v>11</v>
      </c>
      <c r="B8" s="16">
        <v>31</v>
      </c>
      <c r="C8" s="81">
        <v>47</v>
      </c>
      <c r="D8" s="82">
        <v>18</v>
      </c>
      <c r="E8" s="75">
        <f t="shared" si="0"/>
        <v>0.38297872340425532</v>
      </c>
      <c r="F8" s="53">
        <v>4</v>
      </c>
      <c r="G8" s="52">
        <v>1</v>
      </c>
      <c r="H8" s="75">
        <f t="shared" si="1"/>
        <v>0.25</v>
      </c>
      <c r="I8" s="54">
        <v>2000</v>
      </c>
      <c r="J8" s="7">
        <f t="shared" si="2"/>
        <v>51</v>
      </c>
      <c r="K8" s="8">
        <f t="shared" si="3"/>
        <v>19</v>
      </c>
      <c r="L8" s="77">
        <f t="shared" si="4"/>
        <v>0.27419354838709675</v>
      </c>
      <c r="M8" s="78">
        <f t="shared" si="5"/>
        <v>0.37254901960784315</v>
      </c>
    </row>
    <row r="9" spans="1:13" ht="24" customHeight="1" thickBot="1">
      <c r="A9" s="6" t="s">
        <v>12</v>
      </c>
      <c r="B9" s="31">
        <v>31</v>
      </c>
      <c r="C9" s="81">
        <v>26</v>
      </c>
      <c r="D9" s="82">
        <v>10</v>
      </c>
      <c r="E9" s="49">
        <f t="shared" si="0"/>
        <v>0.38461538461538464</v>
      </c>
      <c r="F9" s="53">
        <v>4</v>
      </c>
      <c r="G9" s="52">
        <v>1</v>
      </c>
      <c r="H9" s="49">
        <f t="shared" si="1"/>
        <v>0.25</v>
      </c>
      <c r="I9" s="54">
        <v>5000</v>
      </c>
      <c r="J9" s="7">
        <f t="shared" si="2"/>
        <v>30</v>
      </c>
      <c r="K9" s="8">
        <f t="shared" si="3"/>
        <v>11</v>
      </c>
      <c r="L9" s="77">
        <f t="shared" si="4"/>
        <v>0.16129032258064516</v>
      </c>
      <c r="M9" s="50">
        <f t="shared" si="5"/>
        <v>0.36666666666666664</v>
      </c>
    </row>
    <row r="10" spans="1:13" ht="24" customHeight="1" thickBot="1">
      <c r="A10" s="6" t="s">
        <v>13</v>
      </c>
      <c r="B10" s="16">
        <v>30</v>
      </c>
      <c r="C10" s="51">
        <v>40</v>
      </c>
      <c r="D10" s="52">
        <v>13</v>
      </c>
      <c r="E10" s="49">
        <f t="shared" si="0"/>
        <v>0.32500000000000001</v>
      </c>
      <c r="F10" s="53">
        <v>5</v>
      </c>
      <c r="G10" s="52">
        <v>3</v>
      </c>
      <c r="H10" s="49">
        <f t="shared" si="1"/>
        <v>0.6</v>
      </c>
      <c r="I10" s="54">
        <v>4000</v>
      </c>
      <c r="J10" s="7">
        <f t="shared" si="2"/>
        <v>45</v>
      </c>
      <c r="K10" s="8">
        <f t="shared" si="3"/>
        <v>16</v>
      </c>
      <c r="L10" s="50">
        <f t="shared" si="4"/>
        <v>0.25</v>
      </c>
      <c r="M10" s="78">
        <f t="shared" si="5"/>
        <v>0.35555555555555557</v>
      </c>
    </row>
    <row r="11" spans="1:13" ht="24" customHeight="1" thickBot="1">
      <c r="A11" s="6" t="s">
        <v>0</v>
      </c>
      <c r="B11" s="31">
        <v>31</v>
      </c>
      <c r="C11" s="79">
        <v>45</v>
      </c>
      <c r="D11" s="80">
        <v>19</v>
      </c>
      <c r="E11" s="49">
        <f t="shared" si="0"/>
        <v>0.42222222222222222</v>
      </c>
      <c r="F11" s="79">
        <v>11</v>
      </c>
      <c r="G11" s="80">
        <v>7</v>
      </c>
      <c r="H11" s="49">
        <f t="shared" si="1"/>
        <v>0.63636363636363635</v>
      </c>
      <c r="I11" s="83">
        <v>5000</v>
      </c>
      <c r="J11" s="7">
        <f t="shared" si="2"/>
        <v>56</v>
      </c>
      <c r="K11" s="8">
        <f t="shared" si="3"/>
        <v>26</v>
      </c>
      <c r="L11" s="50">
        <f t="shared" si="4"/>
        <v>0.30107526881720431</v>
      </c>
      <c r="M11" s="50">
        <f t="shared" si="5"/>
        <v>0.4642857142857143</v>
      </c>
    </row>
    <row r="12" spans="1:13" ht="24" customHeight="1" thickBot="1">
      <c r="A12" s="6" t="s">
        <v>1</v>
      </c>
      <c r="B12" s="16">
        <v>30</v>
      </c>
      <c r="C12" s="51">
        <v>51</v>
      </c>
      <c r="D12" s="52">
        <v>21</v>
      </c>
      <c r="E12" s="75">
        <f t="shared" si="0"/>
        <v>0.41176470588235292</v>
      </c>
      <c r="F12" s="53">
        <v>12</v>
      </c>
      <c r="G12" s="52">
        <v>4</v>
      </c>
      <c r="H12" s="75">
        <f t="shared" si="1"/>
        <v>0.33333333333333331</v>
      </c>
      <c r="I12" s="54">
        <v>8000</v>
      </c>
      <c r="J12" s="7">
        <f t="shared" si="2"/>
        <v>63</v>
      </c>
      <c r="K12" s="8">
        <f t="shared" si="3"/>
        <v>25</v>
      </c>
      <c r="L12" s="50">
        <f t="shared" si="4"/>
        <v>0.35</v>
      </c>
      <c r="M12" s="78">
        <f t="shared" si="5"/>
        <v>0.3968253968253968</v>
      </c>
    </row>
    <row r="13" spans="1:13" ht="24" customHeight="1" thickBot="1">
      <c r="A13" s="6" t="s">
        <v>2</v>
      </c>
      <c r="B13" s="31">
        <v>31</v>
      </c>
      <c r="C13" s="51">
        <v>64</v>
      </c>
      <c r="D13" s="52">
        <v>36</v>
      </c>
      <c r="E13" s="49">
        <f t="shared" si="0"/>
        <v>0.5625</v>
      </c>
      <c r="F13" s="53">
        <v>12</v>
      </c>
      <c r="G13" s="52">
        <v>8</v>
      </c>
      <c r="H13" s="49">
        <f t="shared" si="1"/>
        <v>0.66666666666666663</v>
      </c>
      <c r="I13" s="54">
        <v>4000</v>
      </c>
      <c r="J13" s="7">
        <f>SUM(F13,C13)</f>
        <v>76</v>
      </c>
      <c r="K13" s="8">
        <f t="shared" si="3"/>
        <v>44</v>
      </c>
      <c r="L13" s="50">
        <f t="shared" si="4"/>
        <v>0.40860215053763443</v>
      </c>
      <c r="M13" s="50">
        <f t="shared" si="5"/>
        <v>0.57894736842105265</v>
      </c>
    </row>
    <row r="14" spans="1:13" ht="24" customHeight="1" thickBot="1">
      <c r="A14" s="6" t="s">
        <v>3</v>
      </c>
      <c r="B14" s="16">
        <v>31</v>
      </c>
      <c r="C14" s="79">
        <v>62</v>
      </c>
      <c r="D14" s="80">
        <v>34</v>
      </c>
      <c r="E14" s="49">
        <f t="shared" si="0"/>
        <v>0.54838709677419351</v>
      </c>
      <c r="F14" s="79">
        <v>8</v>
      </c>
      <c r="G14" s="80">
        <v>5</v>
      </c>
      <c r="H14" s="49">
        <f t="shared" si="1"/>
        <v>0.625</v>
      </c>
      <c r="I14" s="54">
        <v>6000</v>
      </c>
      <c r="J14" s="7">
        <f t="shared" si="2"/>
        <v>70</v>
      </c>
      <c r="K14" s="8">
        <f t="shared" si="3"/>
        <v>39</v>
      </c>
      <c r="L14" s="50">
        <f t="shared" si="4"/>
        <v>0.37634408602150538</v>
      </c>
      <c r="M14" s="78">
        <f t="shared" si="5"/>
        <v>0.55714285714285716</v>
      </c>
    </row>
    <row r="15" spans="1:13" ht="24" customHeight="1" thickBot="1">
      <c r="A15" s="6" t="s">
        <v>32</v>
      </c>
      <c r="B15" s="31">
        <v>28</v>
      </c>
      <c r="C15" s="51">
        <v>50</v>
      </c>
      <c r="D15" s="52">
        <v>25</v>
      </c>
      <c r="E15" s="75">
        <f t="shared" si="0"/>
        <v>0.5</v>
      </c>
      <c r="F15" s="53">
        <v>8</v>
      </c>
      <c r="G15" s="52">
        <v>5</v>
      </c>
      <c r="H15" s="75">
        <f t="shared" si="1"/>
        <v>0.625</v>
      </c>
      <c r="I15" s="54">
        <v>3000</v>
      </c>
      <c r="J15" s="7">
        <f t="shared" si="2"/>
        <v>58</v>
      </c>
      <c r="K15" s="8">
        <f t="shared" si="3"/>
        <v>30</v>
      </c>
      <c r="L15" s="50">
        <f t="shared" si="4"/>
        <v>0.34523809523809523</v>
      </c>
      <c r="M15" s="50">
        <f t="shared" si="5"/>
        <v>0.51724137931034486</v>
      </c>
    </row>
    <row r="16" spans="1:13" ht="24" customHeight="1" thickBot="1">
      <c r="A16" s="16" t="s">
        <v>5</v>
      </c>
      <c r="B16" s="16">
        <v>31</v>
      </c>
      <c r="C16" s="87">
        <v>48</v>
      </c>
      <c r="D16" s="88">
        <v>18</v>
      </c>
      <c r="E16" s="89">
        <f t="shared" si="0"/>
        <v>0.375</v>
      </c>
      <c r="F16" s="90">
        <v>9</v>
      </c>
      <c r="G16" s="90">
        <v>6</v>
      </c>
      <c r="H16" s="89">
        <f t="shared" si="1"/>
        <v>0.66666666666666663</v>
      </c>
      <c r="I16" s="91">
        <v>5000</v>
      </c>
      <c r="J16" s="92">
        <f t="shared" si="2"/>
        <v>57</v>
      </c>
      <c r="K16" s="93">
        <f t="shared" si="3"/>
        <v>24</v>
      </c>
      <c r="L16" s="94">
        <f t="shared" si="4"/>
        <v>0.30645161290322581</v>
      </c>
      <c r="M16" s="94">
        <f t="shared" si="5"/>
        <v>0.42105263157894735</v>
      </c>
    </row>
    <row r="17" spans="1:13" ht="24" customHeight="1" thickTop="1" thickBot="1">
      <c r="A17" s="17" t="s">
        <v>7</v>
      </c>
      <c r="B17" s="17">
        <f>SUM(B5:B16)</f>
        <v>365</v>
      </c>
      <c r="C17" s="95">
        <f>SUM(C5:C16)</f>
        <v>569</v>
      </c>
      <c r="D17" s="96">
        <f>SUM(D5:D16)</f>
        <v>253</v>
      </c>
      <c r="E17" s="75">
        <f t="shared" si="0"/>
        <v>0.44463971880492092</v>
      </c>
      <c r="F17" s="74">
        <f>SUM(F5:F16)</f>
        <v>105</v>
      </c>
      <c r="G17" s="96">
        <f>SUM(G5:G16)</f>
        <v>57</v>
      </c>
      <c r="H17" s="75">
        <f t="shared" si="1"/>
        <v>0.54285714285714282</v>
      </c>
      <c r="I17" s="97">
        <f>SUM(I5:I16)</f>
        <v>69000</v>
      </c>
      <c r="J17" s="98">
        <f t="shared" si="2"/>
        <v>674</v>
      </c>
      <c r="K17" s="99">
        <f t="shared" si="3"/>
        <v>310</v>
      </c>
      <c r="L17" s="77">
        <f t="shared" si="4"/>
        <v>0.30776255707762556</v>
      </c>
      <c r="M17" s="77">
        <f t="shared" si="5"/>
        <v>0.4599406528189911</v>
      </c>
    </row>
    <row r="18" spans="1:13" ht="37.5" customHeight="1">
      <c r="A18" s="20"/>
      <c r="B18" s="20"/>
      <c r="C18" s="13"/>
      <c r="D18" s="13"/>
      <c r="E18" s="18"/>
      <c r="F18" s="13"/>
      <c r="G18" s="13"/>
      <c r="H18" s="18"/>
      <c r="I18" s="38"/>
      <c r="J18" s="14"/>
      <c r="K18" s="19"/>
      <c r="L18" s="19"/>
    </row>
    <row r="19" spans="1:13">
      <c r="A19" s="21"/>
      <c r="B19" s="21"/>
      <c r="C19" s="22"/>
      <c r="D19" s="22"/>
      <c r="E19" s="22"/>
      <c r="F19" s="9"/>
      <c r="G19" s="9"/>
      <c r="H19" s="9"/>
    </row>
    <row r="20" spans="1:13">
      <c r="A20" s="23"/>
      <c r="B20" s="23"/>
      <c r="C20" s="20"/>
      <c r="D20" s="20"/>
      <c r="E20" s="24"/>
      <c r="F20" s="12"/>
      <c r="G20" s="12"/>
      <c r="H20" s="13"/>
    </row>
    <row r="21" spans="1:13">
      <c r="A21" s="27"/>
      <c r="B21" s="27"/>
      <c r="C21" s="20"/>
      <c r="D21" s="20"/>
      <c r="E21" s="24"/>
      <c r="F21" s="12"/>
      <c r="G21" s="12"/>
      <c r="H21" s="13"/>
    </row>
    <row r="22" spans="1:13">
      <c r="A22" s="27"/>
      <c r="B22" s="27"/>
      <c r="C22" s="20"/>
      <c r="D22" s="20"/>
      <c r="E22" s="24"/>
      <c r="F22" s="12"/>
      <c r="G22" s="12"/>
      <c r="H22" s="13"/>
    </row>
    <row r="23" spans="1:13">
      <c r="A23" s="27"/>
      <c r="B23" s="27"/>
      <c r="C23" s="20"/>
      <c r="D23" s="20"/>
      <c r="E23" s="24"/>
      <c r="F23" s="12"/>
      <c r="G23" s="12"/>
      <c r="H23" s="13"/>
    </row>
    <row r="24" spans="1:13">
      <c r="A24" s="27"/>
      <c r="B24" s="27"/>
      <c r="C24" s="20"/>
      <c r="D24" s="20"/>
      <c r="E24" s="24"/>
      <c r="F24" s="12"/>
      <c r="G24" s="12"/>
      <c r="H24" s="13"/>
    </row>
    <row r="25" spans="1:13">
      <c r="A25" s="27"/>
      <c r="B25" s="27"/>
      <c r="C25" s="20"/>
      <c r="D25" s="20"/>
      <c r="E25" s="24"/>
      <c r="F25" s="12"/>
      <c r="G25" s="12"/>
      <c r="H25" s="13"/>
    </row>
    <row r="26" spans="1:13">
      <c r="A26" s="27"/>
      <c r="B26" s="27"/>
      <c r="C26" s="20"/>
      <c r="D26" s="20"/>
      <c r="E26" s="24"/>
      <c r="F26" s="12"/>
      <c r="G26" s="12"/>
      <c r="H26" s="13"/>
    </row>
    <row r="27" spans="1:13">
      <c r="A27" s="27"/>
      <c r="B27" s="27"/>
      <c r="C27" s="20"/>
      <c r="D27" s="20"/>
      <c r="E27" s="24"/>
      <c r="F27" s="12"/>
      <c r="G27" s="12"/>
      <c r="H27" s="13"/>
    </row>
    <row r="28" spans="1:13">
      <c r="A28" s="27"/>
      <c r="B28" s="27"/>
      <c r="C28" s="20"/>
      <c r="D28" s="20"/>
      <c r="E28" s="24"/>
      <c r="F28" s="12"/>
      <c r="G28" s="12"/>
      <c r="H28" s="13"/>
    </row>
    <row r="29" spans="1:13">
      <c r="A29" s="27"/>
      <c r="B29" s="27"/>
      <c r="C29" s="20"/>
      <c r="D29" s="20"/>
      <c r="E29" s="24"/>
      <c r="F29" s="12"/>
      <c r="G29" s="12"/>
      <c r="H29" s="13"/>
    </row>
    <row r="30" spans="1:13">
      <c r="A30" s="23"/>
      <c r="B30" s="23"/>
      <c r="C30" s="22"/>
      <c r="D30" s="22"/>
      <c r="E30" s="25"/>
      <c r="F30" s="15"/>
      <c r="G30" s="15"/>
      <c r="H30" s="10"/>
    </row>
    <row r="31" spans="1:13">
      <c r="A31" s="23"/>
      <c r="B31" s="23"/>
      <c r="C31" s="22"/>
      <c r="D31" s="22"/>
      <c r="E31" s="25"/>
      <c r="F31" s="15"/>
      <c r="G31" s="15"/>
      <c r="H31" s="10"/>
    </row>
    <row r="32" spans="1:13">
      <c r="A32" s="23"/>
      <c r="B32" s="23"/>
      <c r="C32" s="21"/>
      <c r="D32" s="21"/>
      <c r="E32" s="26"/>
      <c r="F32" s="11"/>
      <c r="G32" s="11"/>
      <c r="H32" s="10"/>
    </row>
    <row r="33" spans="1:8">
      <c r="A33" s="27"/>
      <c r="B33" s="27"/>
      <c r="C33" s="27"/>
      <c r="D33" s="27"/>
      <c r="E33" s="27"/>
      <c r="F33" s="28"/>
      <c r="G33" s="28"/>
    </row>
    <row r="34" spans="1:8" ht="16.2">
      <c r="A34" s="42" t="s">
        <v>40</v>
      </c>
      <c r="B34" s="27"/>
      <c r="C34" s="27"/>
      <c r="D34" s="27"/>
      <c r="E34" s="27"/>
      <c r="F34" s="28"/>
      <c r="G34" s="28"/>
    </row>
    <row r="35" spans="1:8" ht="11.25" customHeight="1" thickBot="1">
      <c r="A35" s="42"/>
      <c r="B35" s="27"/>
      <c r="C35" s="27"/>
      <c r="D35" s="27"/>
      <c r="E35" s="27"/>
      <c r="F35" s="28"/>
      <c r="G35" s="28"/>
    </row>
    <row r="36" spans="1:8">
      <c r="A36" s="47"/>
      <c r="B36" s="48"/>
      <c r="C36" s="48"/>
      <c r="D36" s="60" t="s">
        <v>34</v>
      </c>
      <c r="E36" s="60" t="s">
        <v>35</v>
      </c>
      <c r="F36" s="60" t="s">
        <v>36</v>
      </c>
      <c r="G36" s="105" t="s">
        <v>33</v>
      </c>
      <c r="H36" s="100" t="s">
        <v>39</v>
      </c>
    </row>
    <row r="37" spans="1:8">
      <c r="A37" s="56"/>
      <c r="B37" s="57"/>
      <c r="C37" s="57"/>
      <c r="D37" s="67"/>
      <c r="E37" s="67"/>
      <c r="F37" s="68"/>
      <c r="G37" s="106"/>
      <c r="H37" s="101"/>
    </row>
    <row r="38" spans="1:8">
      <c r="A38" s="111" t="s">
        <v>28</v>
      </c>
      <c r="B38" s="112"/>
      <c r="C38" s="112"/>
      <c r="D38" s="61">
        <v>694</v>
      </c>
      <c r="E38" s="64">
        <v>675</v>
      </c>
      <c r="F38" s="64">
        <v>703</v>
      </c>
      <c r="G38" s="107">
        <v>729</v>
      </c>
      <c r="H38" s="102">
        <v>710</v>
      </c>
    </row>
    <row r="39" spans="1:8">
      <c r="A39" s="56"/>
      <c r="B39" s="57"/>
      <c r="C39" s="57"/>
      <c r="D39" s="69"/>
      <c r="E39" s="68"/>
      <c r="F39" s="68"/>
      <c r="G39" s="106"/>
      <c r="H39" s="101"/>
    </row>
    <row r="40" spans="1:8">
      <c r="A40" s="111" t="s">
        <v>29</v>
      </c>
      <c r="B40" s="112"/>
      <c r="C40" s="112"/>
      <c r="D40" s="61">
        <v>237</v>
      </c>
      <c r="E40" s="64">
        <v>230</v>
      </c>
      <c r="F40" s="64">
        <v>213</v>
      </c>
      <c r="G40" s="107">
        <v>218</v>
      </c>
      <c r="H40" s="102">
        <v>232</v>
      </c>
    </row>
    <row r="41" spans="1:8">
      <c r="A41" s="56"/>
      <c r="B41" s="57"/>
      <c r="C41" s="57"/>
      <c r="D41" s="70"/>
      <c r="E41" s="68"/>
      <c r="F41" s="68"/>
      <c r="G41" s="106"/>
      <c r="H41" s="101"/>
    </row>
    <row r="42" spans="1:8">
      <c r="A42" s="111" t="s">
        <v>30</v>
      </c>
      <c r="B42" s="112"/>
      <c r="C42" s="112"/>
      <c r="D42" s="62">
        <v>0.32</v>
      </c>
      <c r="E42" s="65">
        <v>0.31</v>
      </c>
      <c r="F42" s="65">
        <v>0.32</v>
      </c>
      <c r="G42" s="108">
        <v>0.33</v>
      </c>
      <c r="H42" s="103">
        <v>0.32</v>
      </c>
    </row>
    <row r="43" spans="1:8">
      <c r="A43" s="56"/>
      <c r="B43" s="57"/>
      <c r="C43" s="57"/>
      <c r="D43" s="70"/>
      <c r="E43" s="68"/>
      <c r="F43" s="68"/>
      <c r="G43" s="106"/>
      <c r="H43" s="101"/>
    </row>
    <row r="44" spans="1:8">
      <c r="A44" s="111" t="s">
        <v>31</v>
      </c>
      <c r="B44" s="112"/>
      <c r="C44" s="112"/>
      <c r="D44" s="62">
        <v>0.34</v>
      </c>
      <c r="E44" s="65">
        <v>0.34</v>
      </c>
      <c r="F44" s="65">
        <v>0.3</v>
      </c>
      <c r="G44" s="108">
        <v>0.3</v>
      </c>
      <c r="H44" s="103">
        <v>0.33</v>
      </c>
    </row>
    <row r="45" spans="1:8" ht="13.8" thickBot="1">
      <c r="A45" s="58"/>
      <c r="B45" s="59"/>
      <c r="C45" s="59"/>
      <c r="D45" s="63"/>
      <c r="E45" s="66"/>
      <c r="F45" s="66"/>
      <c r="G45" s="109"/>
      <c r="H45" s="104"/>
    </row>
    <row r="46" spans="1:8">
      <c r="A46" s="27"/>
      <c r="B46" s="27"/>
      <c r="C46" s="27"/>
      <c r="D46" s="27"/>
      <c r="E46" s="27"/>
      <c r="F46" s="28"/>
      <c r="G46" s="28"/>
    </row>
    <row r="47" spans="1:8" ht="11.25" customHeight="1">
      <c r="A47" s="27"/>
      <c r="B47" s="27"/>
      <c r="C47" s="27"/>
      <c r="D47" s="27"/>
      <c r="E47" s="27"/>
      <c r="F47" s="28"/>
      <c r="G47" s="28"/>
    </row>
    <row r="49" spans="3:10">
      <c r="C49" s="43" t="s">
        <v>14</v>
      </c>
      <c r="D49" s="44" t="s">
        <v>25</v>
      </c>
      <c r="E49" s="43" t="s">
        <v>26</v>
      </c>
      <c r="F49" s="43"/>
      <c r="G49" s="43"/>
      <c r="H49" s="43" t="s">
        <v>7</v>
      </c>
    </row>
    <row r="50" spans="3:10">
      <c r="C50" s="45" t="s">
        <v>6</v>
      </c>
      <c r="D50" s="44">
        <v>50</v>
      </c>
      <c r="E50" s="44">
        <v>10</v>
      </c>
      <c r="F50" s="71"/>
      <c r="G50" s="72"/>
      <c r="H50" s="71">
        <f>D50+E50</f>
        <v>60</v>
      </c>
    </row>
    <row r="51" spans="3:10">
      <c r="C51" s="45" t="s">
        <v>9</v>
      </c>
      <c r="D51" s="44">
        <v>43</v>
      </c>
      <c r="E51" s="44">
        <v>11</v>
      </c>
      <c r="F51" s="71"/>
      <c r="G51" s="72"/>
      <c r="H51" s="71">
        <f t="shared" ref="H51:H62" si="6">D51+E51</f>
        <v>54</v>
      </c>
    </row>
    <row r="52" spans="3:10">
      <c r="C52" s="45" t="s">
        <v>10</v>
      </c>
      <c r="D52" s="44">
        <v>43</v>
      </c>
      <c r="E52" s="44">
        <v>11</v>
      </c>
      <c r="F52" s="71"/>
      <c r="G52" s="72"/>
      <c r="H52" s="71">
        <f t="shared" si="6"/>
        <v>54</v>
      </c>
    </row>
    <row r="53" spans="3:10">
      <c r="C53" s="45" t="s">
        <v>11</v>
      </c>
      <c r="D53" s="44">
        <v>47</v>
      </c>
      <c r="E53" s="44">
        <v>4</v>
      </c>
      <c r="F53" s="71"/>
      <c r="G53" s="72"/>
      <c r="H53" s="71">
        <f t="shared" si="6"/>
        <v>51</v>
      </c>
    </row>
    <row r="54" spans="3:10">
      <c r="C54" s="45" t="s">
        <v>12</v>
      </c>
      <c r="D54" s="44">
        <v>26</v>
      </c>
      <c r="E54" s="44">
        <v>4</v>
      </c>
      <c r="F54" s="71"/>
      <c r="G54" s="72"/>
      <c r="H54" s="71">
        <f t="shared" si="6"/>
        <v>30</v>
      </c>
    </row>
    <row r="55" spans="3:10">
      <c r="C55" s="45" t="s">
        <v>13</v>
      </c>
      <c r="D55" s="44">
        <v>40</v>
      </c>
      <c r="E55" s="44">
        <v>5</v>
      </c>
      <c r="F55" s="71"/>
      <c r="G55" s="72"/>
      <c r="H55" s="71">
        <f t="shared" si="6"/>
        <v>45</v>
      </c>
    </row>
    <row r="56" spans="3:10">
      <c r="C56" s="45" t="s">
        <v>0</v>
      </c>
      <c r="D56" s="44">
        <v>45</v>
      </c>
      <c r="E56" s="44">
        <v>11</v>
      </c>
      <c r="F56" s="71"/>
      <c r="G56" s="72"/>
      <c r="H56" s="71">
        <f t="shared" si="6"/>
        <v>56</v>
      </c>
      <c r="I56" s="84"/>
    </row>
    <row r="57" spans="3:10">
      <c r="C57" s="45" t="s">
        <v>1</v>
      </c>
      <c r="D57" s="44">
        <v>51</v>
      </c>
      <c r="E57" s="44">
        <v>12</v>
      </c>
      <c r="F57" s="71"/>
      <c r="G57" s="72"/>
      <c r="H57" s="71">
        <f t="shared" si="6"/>
        <v>63</v>
      </c>
    </row>
    <row r="58" spans="3:10">
      <c r="C58" s="45" t="s">
        <v>2</v>
      </c>
      <c r="D58" s="44">
        <v>64</v>
      </c>
      <c r="E58" s="44">
        <v>12</v>
      </c>
      <c r="F58" s="71"/>
      <c r="G58" s="72"/>
      <c r="H58" s="71">
        <f t="shared" si="6"/>
        <v>76</v>
      </c>
    </row>
    <row r="59" spans="3:10">
      <c r="C59" s="45" t="s">
        <v>3</v>
      </c>
      <c r="D59" s="44">
        <v>62</v>
      </c>
      <c r="E59" s="44">
        <v>8</v>
      </c>
      <c r="F59" s="71"/>
      <c r="G59" s="72"/>
      <c r="H59" s="71">
        <f t="shared" si="6"/>
        <v>70</v>
      </c>
    </row>
    <row r="60" spans="3:10">
      <c r="C60" s="45" t="s">
        <v>4</v>
      </c>
      <c r="D60" s="44">
        <v>50</v>
      </c>
      <c r="E60" s="44">
        <v>8</v>
      </c>
      <c r="F60" s="71"/>
      <c r="G60" s="72"/>
      <c r="H60" s="71">
        <f t="shared" si="6"/>
        <v>58</v>
      </c>
      <c r="J60" s="55"/>
    </row>
    <row r="61" spans="3:10">
      <c r="C61" s="45" t="s">
        <v>5</v>
      </c>
      <c r="D61" s="44">
        <v>48</v>
      </c>
      <c r="E61" s="44">
        <v>9</v>
      </c>
      <c r="F61" s="71"/>
      <c r="G61" s="72"/>
      <c r="H61" s="71">
        <f t="shared" si="6"/>
        <v>57</v>
      </c>
    </row>
    <row r="62" spans="3:10">
      <c r="C62" s="46" t="s">
        <v>15</v>
      </c>
      <c r="D62" s="46">
        <f>SUM(D50:D61)</f>
        <v>569</v>
      </c>
      <c r="E62" s="86">
        <f>SUM(E50:E61)</f>
        <v>105</v>
      </c>
      <c r="F62" s="86"/>
      <c r="G62" s="86"/>
      <c r="H62" s="71">
        <f t="shared" si="6"/>
        <v>674</v>
      </c>
    </row>
  </sheetData>
  <mergeCells count="10">
    <mergeCell ref="A40:C40"/>
    <mergeCell ref="A42:C42"/>
    <mergeCell ref="A44:C44"/>
    <mergeCell ref="J3:K3"/>
    <mergeCell ref="A1:I1"/>
    <mergeCell ref="A2:I2"/>
    <mergeCell ref="C3:E3"/>
    <mergeCell ref="F3:H3"/>
    <mergeCell ref="A38:C38"/>
    <mergeCell ref="K2:M2"/>
  </mergeCells>
  <phoneticPr fontId="2"/>
  <pageMargins left="0.59055118110236227" right="0.2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28年度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緑園地域交流センター</cp:lastModifiedBy>
  <cp:lastPrinted>2016-04-02T11:34:10Z</cp:lastPrinted>
  <dcterms:created xsi:type="dcterms:W3CDTF">2004-04-10T00:29:48Z</dcterms:created>
  <dcterms:modified xsi:type="dcterms:W3CDTF">2017-06-14T06:40:37Z</dcterms:modified>
</cp:coreProperties>
</file>